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firstSheet="4" activeTab="4"/>
  </bookViews>
  <sheets>
    <sheet name="тариф 10" sheetId="1" r:id="rId1"/>
    <sheet name="разд 10" sheetId="2" r:id="rId2"/>
    <sheet name="для шкляра" sheetId="3" r:id="rId3"/>
    <sheet name="стороннии" sheetId="4" r:id="rId4"/>
    <sheet name="ОТЧЕТ 2014" sheetId="5" r:id="rId5"/>
  </sheets>
  <externalReferences>
    <externalReference r:id="rId8"/>
  </externalReferences>
  <definedNames>
    <definedName name="Table30071Field30001">#REF!</definedName>
    <definedName name="_xlnm.Print_Area" localSheetId="2">'для шкляра'!$A$1:$E$57</definedName>
    <definedName name="_xlnm.Print_Area" localSheetId="3">'стороннии'!$A$1:$M$43</definedName>
  </definedNames>
  <calcPr fullCalcOnLoad="1"/>
</workbook>
</file>

<file path=xl/sharedStrings.xml><?xml version="1.0" encoding="utf-8"?>
<sst xmlns="http://schemas.openxmlformats.org/spreadsheetml/2006/main" count="414" uniqueCount="115">
  <si>
    <t>Аварийное обслуживание (АДС)</t>
  </si>
  <si>
    <t>Электроработы</t>
  </si>
  <si>
    <t>Газоснабжение</t>
  </si>
  <si>
    <t>Вывоз и утилизация ТБО</t>
  </si>
  <si>
    <t>Содержание мусоропроводов</t>
  </si>
  <si>
    <t>Содержание и ремонт лифтов</t>
  </si>
  <si>
    <t xml:space="preserve"> расходы на услуги по управлению МКД</t>
  </si>
  <si>
    <t>Адрес</t>
  </si>
  <si>
    <t>м2</t>
  </si>
  <si>
    <t>вывоз крупно-габаритного мусора</t>
  </si>
  <si>
    <t>Содержание Л/КЛ</t>
  </si>
  <si>
    <t xml:space="preserve"> Дератизация</t>
  </si>
  <si>
    <t>Содержание придомовой территории</t>
  </si>
  <si>
    <t>Стены (панель)</t>
  </si>
  <si>
    <t>Стены (кирпич)</t>
  </si>
  <si>
    <t>РКО</t>
  </si>
  <si>
    <t>РВЦЛ</t>
  </si>
  <si>
    <t>1. Места общего пользования           2.Кровля 3.Фундаменты 4.Внешнее благоустройство 5.Инжинерные сети</t>
  </si>
  <si>
    <t>60 лет СССР</t>
  </si>
  <si>
    <t>63 лет СССР</t>
  </si>
  <si>
    <t>Катукова</t>
  </si>
  <si>
    <t>Шубина</t>
  </si>
  <si>
    <t>8а</t>
  </si>
  <si>
    <t>30б</t>
  </si>
  <si>
    <t>32а</t>
  </si>
  <si>
    <t>36а</t>
  </si>
  <si>
    <t>40а</t>
  </si>
  <si>
    <t>Кривенкова</t>
  </si>
  <si>
    <t xml:space="preserve">Стаханова </t>
  </si>
  <si>
    <t>28а</t>
  </si>
  <si>
    <t>28б</t>
  </si>
  <si>
    <t>30а</t>
  </si>
  <si>
    <t>№</t>
  </si>
  <si>
    <t xml:space="preserve">Берзина </t>
  </si>
  <si>
    <t>Вермишева</t>
  </si>
  <si>
    <t>4а</t>
  </si>
  <si>
    <t>5а</t>
  </si>
  <si>
    <t>11\2</t>
  </si>
  <si>
    <t>16а</t>
  </si>
  <si>
    <t>16б</t>
  </si>
  <si>
    <t>17\1</t>
  </si>
  <si>
    <t>17\2</t>
  </si>
  <si>
    <t>18\1</t>
  </si>
  <si>
    <t>18\2</t>
  </si>
  <si>
    <t>22а</t>
  </si>
  <si>
    <t>23а</t>
  </si>
  <si>
    <t>23б</t>
  </si>
  <si>
    <t>с 01 мая 2013г.</t>
  </si>
  <si>
    <t>с 01 июня 2013г.</t>
  </si>
  <si>
    <t>с 01 августа 2013г.</t>
  </si>
  <si>
    <t xml:space="preserve">Приложение №1 </t>
  </si>
  <si>
    <t>Перечень домов 24 мик-на находящихся на обслуживании в ООО "ОК "Октябрьская"</t>
  </si>
  <si>
    <t>№ п/п</t>
  </si>
  <si>
    <t>Итого площадь:</t>
  </si>
  <si>
    <t>Генеральный директор</t>
  </si>
  <si>
    <t>ООО "Обслуживающая Компания "Октябрьская"                                                     В. И. Абрамов</t>
  </si>
  <si>
    <t>Содержание мусоропроводов и ремонт</t>
  </si>
  <si>
    <t>Оплачено</t>
  </si>
  <si>
    <t>Начислено РВЦЛ</t>
  </si>
  <si>
    <t>Выполнено, руб.</t>
  </si>
  <si>
    <t>ОТЧЕТ</t>
  </si>
  <si>
    <t>Узлы учета</t>
  </si>
  <si>
    <t>1</t>
  </si>
  <si>
    <t xml:space="preserve">60 лет СССР </t>
  </si>
  <si>
    <t>41</t>
  </si>
  <si>
    <t>Всего</t>
  </si>
  <si>
    <t xml:space="preserve"> Дератизация, дезинсекция</t>
  </si>
  <si>
    <t>о выполнении работ по текущему ремонту и содержанию жилого фонда ООО "ГУК"Октябрьская"</t>
  </si>
  <si>
    <t>2</t>
  </si>
  <si>
    <t>3</t>
  </si>
  <si>
    <t>4</t>
  </si>
  <si>
    <t>43</t>
  </si>
  <si>
    <t>45</t>
  </si>
  <si>
    <t>47</t>
  </si>
  <si>
    <t>Шубина бул.</t>
  </si>
  <si>
    <t>5</t>
  </si>
  <si>
    <t>6</t>
  </si>
  <si>
    <t>7</t>
  </si>
  <si>
    <t>8</t>
  </si>
  <si>
    <t>9</t>
  </si>
  <si>
    <t>10</t>
  </si>
  <si>
    <t>12</t>
  </si>
  <si>
    <t>14</t>
  </si>
  <si>
    <t>18</t>
  </si>
  <si>
    <t>20</t>
  </si>
  <si>
    <t xml:space="preserve">Катукова </t>
  </si>
  <si>
    <t>26</t>
  </si>
  <si>
    <t>28</t>
  </si>
  <si>
    <t>30</t>
  </si>
  <si>
    <t>34</t>
  </si>
  <si>
    <t>36</t>
  </si>
  <si>
    <t>38</t>
  </si>
  <si>
    <t>40</t>
  </si>
  <si>
    <t>42</t>
  </si>
  <si>
    <t xml:space="preserve">Кривенкова </t>
  </si>
  <si>
    <t>Стаханова</t>
  </si>
  <si>
    <t xml:space="preserve">Вермишева </t>
  </si>
  <si>
    <t>11</t>
  </si>
  <si>
    <t>11/2</t>
  </si>
  <si>
    <t>13</t>
  </si>
  <si>
    <t>15</t>
  </si>
  <si>
    <t>18/1</t>
  </si>
  <si>
    <t>22</t>
  </si>
  <si>
    <t>23</t>
  </si>
  <si>
    <t>24</t>
  </si>
  <si>
    <t>25</t>
  </si>
  <si>
    <t>27</t>
  </si>
  <si>
    <t>29</t>
  </si>
  <si>
    <t xml:space="preserve"> 2016 год</t>
  </si>
  <si>
    <t>Проверка  вентканалов</t>
  </si>
  <si>
    <t>ВСЕГО остаток средств, руб.        за   2015 год</t>
  </si>
  <si>
    <t>РКО, РВЦ, пасмортный стол</t>
  </si>
  <si>
    <t>I-II квартал</t>
  </si>
  <si>
    <t>1. Места общего пользования 2.Кровля 3.Фундаменты 4.Внешнее благоустройство 5.Инжинерные сети</t>
  </si>
  <si>
    <t>ВСЕГО остаток средств, руб.        за I-II квартал 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</si>
</sst>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%"/>
    <numFmt numFmtId="184" formatCode="#,##0.00_р_."/>
    <numFmt numFmtId="185" formatCode="0.0000000"/>
    <numFmt numFmtId="186" formatCode="0.000000"/>
    <numFmt numFmtId="187" formatCode="0.00000"/>
    <numFmt numFmtId="188" formatCode="0.00000000"/>
  </numFmts>
  <fonts count="44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20" borderId="0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horizontal="left" textRotation="90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textRotation="90" wrapText="1"/>
    </xf>
    <xf numFmtId="0" fontId="2" fillId="35" borderId="0" xfId="0" applyFont="1" applyFill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/>
    </xf>
    <xf numFmtId="2" fontId="2" fillId="35" borderId="0" xfId="0" applyNumberFormat="1" applyFont="1" applyFill="1" applyAlignment="1">
      <alignment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10" xfId="0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 textRotation="90" wrapText="1"/>
    </xf>
    <xf numFmtId="0" fontId="0" fillId="0" borderId="10" xfId="0" applyFont="1" applyFill="1" applyBorder="1" applyAlignment="1">
      <alignment horizontal="left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0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textRotation="90" wrapText="1"/>
    </xf>
    <xf numFmtId="0" fontId="5" fillId="0" borderId="0" xfId="0" applyFont="1" applyAlignment="1">
      <alignment/>
    </xf>
    <xf numFmtId="0" fontId="4" fillId="38" borderId="10" xfId="0" applyFont="1" applyFill="1" applyBorder="1" applyAlignment="1">
      <alignment horizontal="left" textRotation="90" wrapText="1"/>
    </xf>
    <xf numFmtId="0" fontId="4" fillId="38" borderId="10" xfId="0" applyFont="1" applyFill="1" applyBorder="1" applyAlignment="1">
      <alignment horizontal="center" textRotation="90" wrapText="1"/>
    </xf>
    <xf numFmtId="0" fontId="6" fillId="38" borderId="10" xfId="0" applyFont="1" applyFill="1" applyBorder="1" applyAlignment="1">
      <alignment horizontal="center" textRotation="90" wrapText="1"/>
    </xf>
    <xf numFmtId="49" fontId="8" fillId="38" borderId="10" xfId="33" applyNumberFormat="1" applyFont="1" applyFill="1" applyBorder="1" applyAlignment="1">
      <alignment horizontal="center"/>
      <protection/>
    </xf>
    <xf numFmtId="49" fontId="8" fillId="38" borderId="12" xfId="0" applyNumberFormat="1" applyFont="1" applyFill="1" applyBorder="1" applyAlignment="1">
      <alignment/>
    </xf>
    <xf numFmtId="49" fontId="8" fillId="38" borderId="12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49" fontId="8" fillId="38" borderId="10" xfId="33" applyNumberFormat="1" applyFont="1" applyFill="1" applyBorder="1">
      <alignment/>
      <protection/>
    </xf>
    <xf numFmtId="0" fontId="0" fillId="38" borderId="13" xfId="0" applyFill="1" applyBorder="1" applyAlignment="1">
      <alignment/>
    </xf>
    <xf numFmtId="184" fontId="4" fillId="38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4" fontId="8" fillId="0" borderId="10" xfId="0" applyNumberFormat="1" applyFont="1" applyBorder="1" applyAlignment="1">
      <alignment horizontal="center"/>
    </xf>
    <xf numFmtId="2" fontId="8" fillId="38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184" fontId="4" fillId="0" borderId="0" xfId="0" applyNumberFormat="1" applyFont="1" applyAlignment="1">
      <alignment/>
    </xf>
    <xf numFmtId="1" fontId="8" fillId="38" borderId="10" xfId="33" applyNumberFormat="1" applyFont="1" applyFill="1" applyBorder="1" applyAlignment="1">
      <alignment horizontal="center"/>
      <protection/>
    </xf>
    <xf numFmtId="184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XAPTA_Mandator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88;&#1080;&#1085;&#1072;\Desktop\&#1058;&#1040;&#1056;&#1048;&#1060;\&#1054;&#1058;&#1063;&#1045;&#1058;%202013\&#1075;&#1086;&#1076;\&#1090;&#1077;&#1082;&#1091;&#1097;&#1080;&#1081;%20&#1088;&#1077;&#1084;&#1086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служ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8515625" style="0" customWidth="1"/>
    <col min="2" max="2" width="12.00390625" style="6" bestFit="1" customWidth="1"/>
    <col min="3" max="3" width="7.28125" style="6" customWidth="1"/>
    <col min="4" max="4" width="9.00390625" style="20" bestFit="1" customWidth="1"/>
    <col min="5" max="5" width="8.421875" style="6" customWidth="1"/>
    <col min="6" max="6" width="9.7109375" style="6" customWidth="1"/>
    <col min="7" max="7" width="9.00390625" style="6" bestFit="1" customWidth="1"/>
    <col min="8" max="8" width="9.57421875" style="6" bestFit="1" customWidth="1"/>
    <col min="9" max="9" width="17.140625" style="6" customWidth="1"/>
    <col min="10" max="11" width="9.00390625" style="6" bestFit="1" customWidth="1"/>
    <col min="12" max="12" width="8.8515625" style="6" customWidth="1"/>
    <col min="13" max="14" width="9.00390625" style="6" bestFit="1" customWidth="1"/>
    <col min="15" max="15" width="9.57421875" style="6" bestFit="1" customWidth="1"/>
    <col min="16" max="16" width="9.00390625" style="6" bestFit="1" customWidth="1"/>
    <col min="17" max="21" width="8.8515625" style="6" customWidth="1"/>
    <col min="22" max="22" width="8.8515625" style="24" customWidth="1"/>
    <col min="23" max="23" width="10.00390625" style="0" bestFit="1" customWidth="1"/>
  </cols>
  <sheetData>
    <row r="1" spans="2:22" s="1" customFormat="1" ht="89.25" customHeight="1">
      <c r="B1" s="3" t="s">
        <v>7</v>
      </c>
      <c r="C1" s="21" t="s">
        <v>32</v>
      </c>
      <c r="D1" s="19" t="s">
        <v>8</v>
      </c>
      <c r="E1" s="4" t="s">
        <v>10</v>
      </c>
      <c r="F1" s="4" t="s">
        <v>10</v>
      </c>
      <c r="G1" s="4" t="s">
        <v>12</v>
      </c>
      <c r="H1" s="4" t="s">
        <v>4</v>
      </c>
      <c r="I1" s="4" t="s">
        <v>17</v>
      </c>
      <c r="J1" s="4" t="s">
        <v>1</v>
      </c>
      <c r="K1" s="4" t="s">
        <v>13</v>
      </c>
      <c r="L1" s="4" t="s">
        <v>14</v>
      </c>
      <c r="M1" s="4" t="s">
        <v>9</v>
      </c>
      <c r="N1" s="4" t="s">
        <v>11</v>
      </c>
      <c r="O1" s="4" t="s">
        <v>0</v>
      </c>
      <c r="P1" s="4" t="s">
        <v>2</v>
      </c>
      <c r="Q1" s="4" t="s">
        <v>3</v>
      </c>
      <c r="R1" s="4" t="s">
        <v>5</v>
      </c>
      <c r="S1" s="4" t="s">
        <v>15</v>
      </c>
      <c r="T1" s="4" t="s">
        <v>16</v>
      </c>
      <c r="U1" s="4" t="s">
        <v>6</v>
      </c>
      <c r="V1" s="23"/>
    </row>
    <row r="2" spans="2:22" s="11" customFormat="1" ht="12.75">
      <c r="B2" s="7"/>
      <c r="C2" s="7"/>
      <c r="D2" s="15"/>
      <c r="E2" s="8">
        <v>1.34</v>
      </c>
      <c r="F2" s="8">
        <v>1.27</v>
      </c>
      <c r="G2" s="8">
        <v>1.1</v>
      </c>
      <c r="H2" s="7">
        <v>0.74</v>
      </c>
      <c r="I2" s="8">
        <v>4.67</v>
      </c>
      <c r="J2" s="8">
        <v>1</v>
      </c>
      <c r="K2" s="9">
        <v>0.6</v>
      </c>
      <c r="L2" s="7"/>
      <c r="M2" s="10">
        <v>0.6</v>
      </c>
      <c r="N2" s="8">
        <v>0.08</v>
      </c>
      <c r="O2" s="7">
        <v>0.85</v>
      </c>
      <c r="P2" s="7">
        <v>0.06</v>
      </c>
      <c r="Q2" s="7">
        <v>1.75</v>
      </c>
      <c r="R2" s="7">
        <v>3.14</v>
      </c>
      <c r="S2" s="7">
        <v>0.69</v>
      </c>
      <c r="T2" s="7">
        <v>0.65</v>
      </c>
      <c r="U2" s="7">
        <v>1.5</v>
      </c>
      <c r="V2" s="24">
        <f>SUM(E2:R2)</f>
        <v>17.2</v>
      </c>
    </row>
    <row r="3" spans="2:21" ht="12.75">
      <c r="B3" s="5"/>
      <c r="C3" s="5"/>
      <c r="D3" s="1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2" s="13" customFormat="1" ht="12.75">
      <c r="B4" s="14"/>
      <c r="C4" s="14"/>
      <c r="D4" s="15"/>
      <c r="E4" s="16">
        <v>0.9</v>
      </c>
      <c r="F4" s="16">
        <v>0.83</v>
      </c>
      <c r="G4" s="16">
        <v>0.65</v>
      </c>
      <c r="H4" s="16">
        <v>0.7</v>
      </c>
      <c r="I4" s="16">
        <v>3.45</v>
      </c>
      <c r="J4" s="16">
        <v>0.7</v>
      </c>
      <c r="K4" s="16">
        <v>0.35</v>
      </c>
      <c r="L4" s="14">
        <v>0.18</v>
      </c>
      <c r="M4" s="17">
        <v>0.6</v>
      </c>
      <c r="N4" s="18">
        <v>0.08</v>
      </c>
      <c r="O4" s="18">
        <v>0.85</v>
      </c>
      <c r="P4" s="18">
        <v>0.06</v>
      </c>
      <c r="Q4" s="18">
        <v>1.75</v>
      </c>
      <c r="R4" s="18">
        <v>3</v>
      </c>
      <c r="S4" s="18">
        <v>0.69</v>
      </c>
      <c r="T4" s="18">
        <v>0.65</v>
      </c>
      <c r="U4" s="18">
        <v>1.5</v>
      </c>
      <c r="V4" s="25">
        <f>SUM(E4:U4)</f>
        <v>16.939999999999998</v>
      </c>
    </row>
    <row r="5" spans="2:21" ht="12.75">
      <c r="B5" s="5"/>
      <c r="C5" s="5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" s="39" customFormat="1" ht="12.75">
      <c r="A6" s="34">
        <v>1</v>
      </c>
      <c r="B6" s="36" t="s">
        <v>33</v>
      </c>
      <c r="C6" s="36">
        <v>2</v>
      </c>
      <c r="D6" s="37">
        <v>5107</v>
      </c>
      <c r="E6" s="36"/>
      <c r="F6" s="36">
        <f>D6*F4</f>
        <v>4238.8099999999995</v>
      </c>
      <c r="G6" s="36">
        <f>G4*D6</f>
        <v>3319.55</v>
      </c>
      <c r="H6" s="48"/>
      <c r="I6" s="48">
        <f>I4*D6</f>
        <v>17619.15</v>
      </c>
      <c r="J6" s="36">
        <f>J4*D6</f>
        <v>3574.8999999999996</v>
      </c>
      <c r="K6" s="36">
        <f>D6*K4</f>
        <v>1787.4499999999998</v>
      </c>
      <c r="L6" s="36"/>
      <c r="M6" s="36">
        <f>D6*M4</f>
        <v>3064.2</v>
      </c>
      <c r="N6" s="48">
        <f>D6*N4</f>
        <v>408.56</v>
      </c>
      <c r="O6" s="48">
        <f>D6*O4</f>
        <v>4340.95</v>
      </c>
      <c r="P6" s="48"/>
      <c r="Q6" s="48">
        <f>D6*Q4</f>
        <v>8937.25</v>
      </c>
      <c r="R6" s="48"/>
      <c r="S6" s="48">
        <f>D6*S4</f>
        <v>3523.83</v>
      </c>
      <c r="T6" s="48">
        <f>D6*T4</f>
        <v>3319.55</v>
      </c>
      <c r="U6" s="48">
        <f>D6*U4</f>
        <v>7660.5</v>
      </c>
      <c r="V6" s="38">
        <f aca="true" t="shared" si="0" ref="V6:V42">SUM(E6:U6)</f>
        <v>61794.700000000004</v>
      </c>
      <c r="W6" s="39">
        <f>V4*D6</f>
        <v>86512.57999999999</v>
      </c>
    </row>
    <row r="7" spans="1:23" s="39" customFormat="1" ht="12.75">
      <c r="A7" s="34">
        <v>2</v>
      </c>
      <c r="B7" s="36" t="s">
        <v>33</v>
      </c>
      <c r="C7" s="36">
        <v>4</v>
      </c>
      <c r="D7" s="37">
        <v>16365.3</v>
      </c>
      <c r="E7" s="36"/>
      <c r="F7" s="48">
        <f>D7*F4</f>
        <v>13583.198999999999</v>
      </c>
      <c r="G7" s="36">
        <f>D7*G4</f>
        <v>10637.445</v>
      </c>
      <c r="H7" s="48"/>
      <c r="I7" s="48">
        <f>I4*D7</f>
        <v>56460.285</v>
      </c>
      <c r="J7" s="36">
        <f>J4*D7</f>
        <v>11455.71</v>
      </c>
      <c r="K7" s="36">
        <f>D7*K4</f>
        <v>5727.855</v>
      </c>
      <c r="L7" s="36"/>
      <c r="M7" s="36">
        <f>D7*M4</f>
        <v>9819.179999999998</v>
      </c>
      <c r="N7" s="48">
        <f>N4*D7</f>
        <v>1309.224</v>
      </c>
      <c r="O7" s="48">
        <f>O4*D7</f>
        <v>13910.505</v>
      </c>
      <c r="P7" s="48">
        <f>P4*D7</f>
        <v>981.9179999999999</v>
      </c>
      <c r="Q7" s="48">
        <f>Q4*D7</f>
        <v>28639.274999999998</v>
      </c>
      <c r="R7" s="48"/>
      <c r="S7" s="48">
        <f>S4*D7</f>
        <v>11292.056999999999</v>
      </c>
      <c r="T7" s="48">
        <f>D7*T4</f>
        <v>10637.445</v>
      </c>
      <c r="U7" s="48">
        <f>D7*U4</f>
        <v>24547.949999999997</v>
      </c>
      <c r="V7" s="38">
        <f t="shared" si="0"/>
        <v>199002.048</v>
      </c>
      <c r="W7" s="39">
        <f>V4*D7</f>
        <v>277228.182</v>
      </c>
    </row>
    <row r="8" spans="1:23" s="39" customFormat="1" ht="12.75">
      <c r="A8" s="34">
        <v>3</v>
      </c>
      <c r="B8" s="36" t="s">
        <v>33</v>
      </c>
      <c r="C8" s="36">
        <v>6</v>
      </c>
      <c r="D8" s="37">
        <v>6290.3</v>
      </c>
      <c r="E8" s="36"/>
      <c r="F8" s="48">
        <f>D8*F4</f>
        <v>5220.949</v>
      </c>
      <c r="G8" s="36">
        <f>D8*G4</f>
        <v>4088.695</v>
      </c>
      <c r="H8" s="36"/>
      <c r="I8" s="36">
        <f>D8*I4</f>
        <v>21701.535000000003</v>
      </c>
      <c r="J8" s="36">
        <f>D8*J4</f>
        <v>4403.21</v>
      </c>
      <c r="K8" s="36">
        <f>D8*K4</f>
        <v>2201.605</v>
      </c>
      <c r="L8" s="36"/>
      <c r="M8" s="36">
        <f>D8*M4</f>
        <v>3774.18</v>
      </c>
      <c r="N8" s="36">
        <f>D8*N4</f>
        <v>503.22400000000005</v>
      </c>
      <c r="O8" s="36">
        <f>D8*O4</f>
        <v>5346.755</v>
      </c>
      <c r="P8" s="36">
        <f>D8*P4</f>
        <v>377.418</v>
      </c>
      <c r="Q8" s="36">
        <f>D8*Q4</f>
        <v>11008.025</v>
      </c>
      <c r="R8" s="36"/>
      <c r="S8" s="36">
        <f>D8*S4</f>
        <v>4340.307</v>
      </c>
      <c r="T8" s="36">
        <f>D8*T4</f>
        <v>4088.695</v>
      </c>
      <c r="U8" s="36">
        <f>D8*U4</f>
        <v>9435.45</v>
      </c>
      <c r="V8" s="38">
        <f t="shared" si="0"/>
        <v>76490.04800000001</v>
      </c>
      <c r="W8" s="39">
        <f>V4*D8</f>
        <v>106557.68199999999</v>
      </c>
    </row>
    <row r="9" spans="1:23" s="39" customFormat="1" ht="12.75">
      <c r="A9" s="34">
        <v>4</v>
      </c>
      <c r="B9" s="36" t="s">
        <v>34</v>
      </c>
      <c r="C9" s="36">
        <v>2</v>
      </c>
      <c r="D9" s="37">
        <v>3802.3</v>
      </c>
      <c r="E9" s="36"/>
      <c r="F9" s="48">
        <f>F4*D9</f>
        <v>3155.909</v>
      </c>
      <c r="G9" s="36">
        <f>D9*G4</f>
        <v>2471.4950000000003</v>
      </c>
      <c r="H9" s="36"/>
      <c r="I9" s="36">
        <f>D9*I4</f>
        <v>13117.935000000001</v>
      </c>
      <c r="J9" s="36">
        <f>D9*J4</f>
        <v>2661.61</v>
      </c>
      <c r="K9" s="36"/>
      <c r="L9" s="36">
        <f>L4*D9</f>
        <v>684.414</v>
      </c>
      <c r="M9" s="36">
        <f>D9*M4</f>
        <v>2281.38</v>
      </c>
      <c r="N9" s="36">
        <f>D9*N4</f>
        <v>304.184</v>
      </c>
      <c r="O9" s="36">
        <f>D9*O4</f>
        <v>3231.955</v>
      </c>
      <c r="P9" s="36">
        <f>D9*P4</f>
        <v>228.138</v>
      </c>
      <c r="Q9" s="36">
        <f>D9*Q4</f>
        <v>6654.025000000001</v>
      </c>
      <c r="R9" s="36"/>
      <c r="S9" s="36">
        <f>D9*S4</f>
        <v>2623.587</v>
      </c>
      <c r="T9" s="36">
        <f>D9*T4</f>
        <v>2471.4950000000003</v>
      </c>
      <c r="U9" s="36">
        <f>D9*U4</f>
        <v>5703.450000000001</v>
      </c>
      <c r="V9" s="38">
        <f t="shared" si="0"/>
        <v>45589.577000000005</v>
      </c>
      <c r="W9" s="39">
        <f>V4*D9</f>
        <v>64410.96199999999</v>
      </c>
    </row>
    <row r="10" spans="1:23" s="39" customFormat="1" ht="12.75">
      <c r="A10" s="34">
        <v>5</v>
      </c>
      <c r="B10" s="36" t="s">
        <v>34</v>
      </c>
      <c r="C10" s="36">
        <v>3</v>
      </c>
      <c r="D10" s="37">
        <v>2729.1</v>
      </c>
      <c r="E10" s="36"/>
      <c r="F10" s="48">
        <f>F4*D10</f>
        <v>2265.153</v>
      </c>
      <c r="G10" s="36">
        <f>D10*G4</f>
        <v>1773.915</v>
      </c>
      <c r="H10" s="36"/>
      <c r="I10" s="36">
        <f>D10*I4</f>
        <v>9415.395</v>
      </c>
      <c r="J10" s="36">
        <f>D10*J4</f>
        <v>1910.37</v>
      </c>
      <c r="K10" s="36">
        <f>D10*K4</f>
        <v>955.185</v>
      </c>
      <c r="L10" s="36"/>
      <c r="M10" s="36">
        <f>D10*M4</f>
        <v>1637.4599999999998</v>
      </c>
      <c r="N10" s="36">
        <f>D10*N4</f>
        <v>218.328</v>
      </c>
      <c r="O10" s="36">
        <f>D10*O4</f>
        <v>2319.7349999999997</v>
      </c>
      <c r="P10" s="36">
        <f>D10*P4</f>
        <v>163.74599999999998</v>
      </c>
      <c r="Q10" s="36">
        <f>D10*Q4</f>
        <v>4775.925</v>
      </c>
      <c r="R10" s="36"/>
      <c r="S10" s="36">
        <f>D10*S4</f>
        <v>1883.0789999999997</v>
      </c>
      <c r="T10" s="36">
        <f>D10*T4</f>
        <v>1773.915</v>
      </c>
      <c r="U10" s="36">
        <f>D10*U4</f>
        <v>4093.6499999999996</v>
      </c>
      <c r="V10" s="38">
        <f t="shared" si="0"/>
        <v>33185.856</v>
      </c>
      <c r="W10" s="39">
        <f>V4*D10</f>
        <v>46230.95399999999</v>
      </c>
    </row>
    <row r="11" spans="1:23" s="39" customFormat="1" ht="12.75">
      <c r="A11" s="34">
        <v>6</v>
      </c>
      <c r="B11" s="36" t="s">
        <v>34</v>
      </c>
      <c r="C11" s="36">
        <v>4</v>
      </c>
      <c r="D11" s="37">
        <v>7083.8</v>
      </c>
      <c r="E11" s="36"/>
      <c r="F11" s="48">
        <f>D11*F4</f>
        <v>5879.554</v>
      </c>
      <c r="G11" s="36">
        <f>D11*G4</f>
        <v>4604.47</v>
      </c>
      <c r="H11" s="36"/>
      <c r="I11" s="36">
        <f>D11*I4</f>
        <v>24439.11</v>
      </c>
      <c r="J11" s="36">
        <f>D11*J4</f>
        <v>4958.66</v>
      </c>
      <c r="K11" s="36">
        <f>D11*K4</f>
        <v>2479.33</v>
      </c>
      <c r="L11" s="36"/>
      <c r="M11" s="36">
        <f>D11*M4</f>
        <v>4250.28</v>
      </c>
      <c r="N11" s="36">
        <f>D11*N4</f>
        <v>566.7040000000001</v>
      </c>
      <c r="O11" s="36">
        <f>D11*O4</f>
        <v>6021.23</v>
      </c>
      <c r="P11" s="36">
        <f>D11*P4</f>
        <v>425.028</v>
      </c>
      <c r="Q11" s="36">
        <f>D11*Q4</f>
        <v>12396.65</v>
      </c>
      <c r="R11" s="36"/>
      <c r="S11" s="36">
        <f>D11*S4</f>
        <v>4887.822</v>
      </c>
      <c r="T11" s="36">
        <f>D11*T4</f>
        <v>4604.47</v>
      </c>
      <c r="U11" s="36">
        <f>D11*U4</f>
        <v>10625.7</v>
      </c>
      <c r="V11" s="38">
        <f t="shared" si="0"/>
        <v>86139.008</v>
      </c>
      <c r="W11" s="39">
        <f>V4*D11</f>
        <v>119999.57199999999</v>
      </c>
    </row>
    <row r="12" spans="1:23" s="39" customFormat="1" ht="12.75">
      <c r="A12" s="34">
        <v>7</v>
      </c>
      <c r="B12" s="36" t="s">
        <v>34</v>
      </c>
      <c r="C12" s="36" t="s">
        <v>35</v>
      </c>
      <c r="D12" s="37">
        <v>2171.4</v>
      </c>
      <c r="E12" s="36"/>
      <c r="F12" s="48">
        <f>D12*F4</f>
        <v>1802.262</v>
      </c>
      <c r="G12" s="36">
        <f>D12*G4</f>
        <v>1411.41</v>
      </c>
      <c r="H12" s="36"/>
      <c r="I12" s="36">
        <f>D12*I4</f>
        <v>7491.330000000001</v>
      </c>
      <c r="J12" s="36">
        <f>D12*J4</f>
        <v>1519.98</v>
      </c>
      <c r="K12" s="36">
        <f>D12*K4</f>
        <v>759.99</v>
      </c>
      <c r="L12" s="36"/>
      <c r="M12" s="36">
        <f>D12*M4</f>
        <v>1302.84</v>
      </c>
      <c r="N12" s="36">
        <f>D12*N4</f>
        <v>173.71200000000002</v>
      </c>
      <c r="O12" s="36">
        <f>D12*O4</f>
        <v>1845.69</v>
      </c>
      <c r="P12" s="36">
        <f>D12*P4</f>
        <v>130.284</v>
      </c>
      <c r="Q12" s="36">
        <f>D12*Q4</f>
        <v>3799.9500000000003</v>
      </c>
      <c r="R12" s="36"/>
      <c r="S12" s="36">
        <f>D12*S4</f>
        <v>1498.2659999999998</v>
      </c>
      <c r="T12" s="36">
        <f>D12*T4</f>
        <v>1411.41</v>
      </c>
      <c r="U12" s="36">
        <f>D12*U4</f>
        <v>3257.1000000000004</v>
      </c>
      <c r="V12" s="38">
        <f t="shared" si="0"/>
        <v>26404.224000000002</v>
      </c>
      <c r="W12" s="39">
        <f>V4*D12</f>
        <v>36783.515999999996</v>
      </c>
    </row>
    <row r="13" spans="1:23" s="39" customFormat="1" ht="12.75">
      <c r="A13" s="34">
        <v>8</v>
      </c>
      <c r="B13" s="36" t="s">
        <v>34</v>
      </c>
      <c r="C13" s="36" t="s">
        <v>36</v>
      </c>
      <c r="D13" s="37">
        <v>1923</v>
      </c>
      <c r="E13" s="50">
        <f>D13*E4</f>
        <v>1730.7</v>
      </c>
      <c r="F13" s="36"/>
      <c r="G13" s="36">
        <f>D13*G4</f>
        <v>1249.95</v>
      </c>
      <c r="H13" s="36"/>
      <c r="I13" s="36">
        <f>D13*I4</f>
        <v>6634.35</v>
      </c>
      <c r="J13" s="36">
        <f>D13*J4</f>
        <v>1346.1</v>
      </c>
      <c r="K13" s="36"/>
      <c r="L13" s="36">
        <f>D13*L4</f>
        <v>346.14</v>
      </c>
      <c r="M13" s="36">
        <f>D13*M4</f>
        <v>1153.8</v>
      </c>
      <c r="N13" s="36">
        <f>D13*N4</f>
        <v>153.84</v>
      </c>
      <c r="O13" s="36">
        <f>D13*O4</f>
        <v>1634.55</v>
      </c>
      <c r="P13" s="36">
        <f>D13*P4</f>
        <v>115.38</v>
      </c>
      <c r="Q13" s="36">
        <f>D13*Q4</f>
        <v>3365.25</v>
      </c>
      <c r="R13" s="50">
        <f>D13*R4</f>
        <v>5769</v>
      </c>
      <c r="S13" s="36">
        <f>D13*S4</f>
        <v>1326.87</v>
      </c>
      <c r="T13" s="36">
        <f>D13*T4</f>
        <v>1249.95</v>
      </c>
      <c r="U13" s="36">
        <f>D13*U4</f>
        <v>2884.5</v>
      </c>
      <c r="V13" s="38">
        <f t="shared" si="0"/>
        <v>28960.379999999997</v>
      </c>
      <c r="W13" s="39">
        <f>V4*D13</f>
        <v>32575.619999999995</v>
      </c>
    </row>
    <row r="14" spans="1:23" s="39" customFormat="1" ht="12.75">
      <c r="A14" s="34">
        <v>9</v>
      </c>
      <c r="B14" s="36" t="s">
        <v>34</v>
      </c>
      <c r="C14" s="36">
        <v>6</v>
      </c>
      <c r="D14" s="37">
        <v>2744.98</v>
      </c>
      <c r="E14" s="36"/>
      <c r="F14" s="48">
        <f>D14*F4</f>
        <v>2278.3334</v>
      </c>
      <c r="G14" s="36">
        <f>D14*G4</f>
        <v>1784.237</v>
      </c>
      <c r="H14" s="36"/>
      <c r="I14" s="36">
        <f>D14*I4</f>
        <v>9470.181</v>
      </c>
      <c r="J14" s="36">
        <f>D14*J4</f>
        <v>1921.4859999999999</v>
      </c>
      <c r="K14" s="36">
        <f>D14*K4</f>
        <v>960.7429999999999</v>
      </c>
      <c r="L14" s="36"/>
      <c r="M14" s="36">
        <f>D14*M4</f>
        <v>1646.988</v>
      </c>
      <c r="N14" s="36">
        <f>D14*N4</f>
        <v>219.5984</v>
      </c>
      <c r="O14" s="36">
        <f>D14*O4</f>
        <v>2333.233</v>
      </c>
      <c r="P14" s="36">
        <f>D14*P4</f>
        <v>164.6988</v>
      </c>
      <c r="Q14" s="36">
        <f>D14*Q4</f>
        <v>4803.715</v>
      </c>
      <c r="R14" s="36"/>
      <c r="S14" s="36">
        <f>D14*S4</f>
        <v>1894.0361999999998</v>
      </c>
      <c r="T14" s="36">
        <f>D14*T4</f>
        <v>1784.237</v>
      </c>
      <c r="U14" s="36">
        <f>D14*U4</f>
        <v>4117.47</v>
      </c>
      <c r="V14" s="38">
        <f t="shared" si="0"/>
        <v>33378.9568</v>
      </c>
      <c r="W14" s="39">
        <f>V4*D14</f>
        <v>46499.96119999999</v>
      </c>
    </row>
    <row r="15" spans="1:23" s="39" customFormat="1" ht="12.75">
      <c r="A15" s="34">
        <v>10</v>
      </c>
      <c r="B15" s="36" t="s">
        <v>34</v>
      </c>
      <c r="C15" s="36">
        <v>7</v>
      </c>
      <c r="D15" s="37">
        <v>2738.6</v>
      </c>
      <c r="E15" s="36"/>
      <c r="F15" s="48">
        <f>D15*F4</f>
        <v>2273.038</v>
      </c>
      <c r="G15" s="36">
        <f>D15*G4</f>
        <v>1780.09</v>
      </c>
      <c r="H15" s="36"/>
      <c r="I15" s="36">
        <f>D15*I4</f>
        <v>9448.17</v>
      </c>
      <c r="J15" s="36">
        <f>D15*J4</f>
        <v>1917.0199999999998</v>
      </c>
      <c r="K15" s="36">
        <f>D15*K4</f>
        <v>958.5099999999999</v>
      </c>
      <c r="L15" s="36"/>
      <c r="M15" s="36">
        <f>D15*M4</f>
        <v>1643.1599999999999</v>
      </c>
      <c r="N15" s="36">
        <f>D15*N4</f>
        <v>219.088</v>
      </c>
      <c r="O15" s="36">
        <f>D15*O4</f>
        <v>2327.81</v>
      </c>
      <c r="P15" s="36">
        <f>D15*P4</f>
        <v>164.316</v>
      </c>
      <c r="Q15" s="36">
        <f>D15*Q4</f>
        <v>4792.55</v>
      </c>
      <c r="R15" s="36"/>
      <c r="S15" s="36">
        <f>D15*S4</f>
        <v>1889.6339999999998</v>
      </c>
      <c r="T15" s="36">
        <f>D15*T4</f>
        <v>1780.09</v>
      </c>
      <c r="U15" s="36">
        <f>D15*U4</f>
        <v>4107.9</v>
      </c>
      <c r="V15" s="38">
        <f t="shared" si="0"/>
        <v>33301.376</v>
      </c>
      <c r="W15" s="39">
        <f>V4*D15</f>
        <v>46391.88399999999</v>
      </c>
    </row>
    <row r="16" spans="1:23" s="39" customFormat="1" ht="12.75">
      <c r="A16" s="34">
        <v>11</v>
      </c>
      <c r="B16" s="36" t="s">
        <v>34</v>
      </c>
      <c r="C16" s="36">
        <v>8</v>
      </c>
      <c r="D16" s="37">
        <v>4400.1</v>
      </c>
      <c r="E16" s="36"/>
      <c r="F16" s="48">
        <f>D16*F4</f>
        <v>3652.083</v>
      </c>
      <c r="G16" s="36">
        <f>D16*G4</f>
        <v>2860.0650000000005</v>
      </c>
      <c r="H16" s="36"/>
      <c r="I16" s="36">
        <f>D16*I4</f>
        <v>15180.345000000001</v>
      </c>
      <c r="J16" s="36">
        <f>D16*J4</f>
        <v>3080.07</v>
      </c>
      <c r="K16" s="36">
        <f>D16*K4</f>
        <v>1540.035</v>
      </c>
      <c r="L16" s="36"/>
      <c r="M16" s="36">
        <f>D16*M4</f>
        <v>2640.06</v>
      </c>
      <c r="N16" s="36">
        <f>D16*N4</f>
        <v>352.00800000000004</v>
      </c>
      <c r="O16" s="36">
        <f>D16*O4</f>
        <v>3740.085</v>
      </c>
      <c r="P16" s="36">
        <f>D16*P4</f>
        <v>264.00600000000003</v>
      </c>
      <c r="Q16" s="36">
        <f>D16*Q4</f>
        <v>7700.175000000001</v>
      </c>
      <c r="R16" s="36"/>
      <c r="S16" s="36">
        <f>D16*S4</f>
        <v>3036.069</v>
      </c>
      <c r="T16" s="36">
        <f>D16*T4</f>
        <v>2860.0650000000005</v>
      </c>
      <c r="U16" s="36">
        <f>D16*U4</f>
        <v>6600.150000000001</v>
      </c>
      <c r="V16" s="38">
        <f t="shared" si="0"/>
        <v>53505.216000000015</v>
      </c>
      <c r="W16" s="39">
        <f>V4*D16</f>
        <v>74537.694</v>
      </c>
    </row>
    <row r="17" spans="1:23" s="39" customFormat="1" ht="12.75">
      <c r="A17" s="34">
        <v>12</v>
      </c>
      <c r="B17" s="36" t="s">
        <v>34</v>
      </c>
      <c r="C17" s="36">
        <v>9</v>
      </c>
      <c r="D17" s="37">
        <v>1982.6</v>
      </c>
      <c r="E17" s="50">
        <f>D17*E4</f>
        <v>1784.34</v>
      </c>
      <c r="F17" s="36"/>
      <c r="G17" s="36">
        <f>D17*G4</f>
        <v>1288.69</v>
      </c>
      <c r="H17" s="36"/>
      <c r="I17" s="36">
        <f>D17*I4</f>
        <v>6839.97</v>
      </c>
      <c r="J17" s="36">
        <f>D17*J4</f>
        <v>1387.82</v>
      </c>
      <c r="K17" s="36"/>
      <c r="L17" s="36">
        <f>D17*L4</f>
        <v>356.868</v>
      </c>
      <c r="M17" s="36">
        <f>D17*M4</f>
        <v>1189.56</v>
      </c>
      <c r="N17" s="36">
        <f>D17*N4</f>
        <v>158.608</v>
      </c>
      <c r="O17" s="36">
        <f>D17*O4</f>
        <v>1685.2099999999998</v>
      </c>
      <c r="P17" s="36">
        <f>D17*P4</f>
        <v>118.95599999999999</v>
      </c>
      <c r="Q17" s="36">
        <f>D17*Q4</f>
        <v>3469.5499999999997</v>
      </c>
      <c r="R17" s="50">
        <f>D17*R4</f>
        <v>5947.799999999999</v>
      </c>
      <c r="S17" s="36">
        <f>D17*S4</f>
        <v>1367.994</v>
      </c>
      <c r="T17" s="36">
        <f>D17*T4</f>
        <v>1288.69</v>
      </c>
      <c r="U17" s="36">
        <f>D17*U4</f>
        <v>2973.8999999999996</v>
      </c>
      <c r="V17" s="38">
        <f t="shared" si="0"/>
        <v>29857.956</v>
      </c>
      <c r="W17" s="39">
        <f>V4*D17</f>
        <v>33585.24399999999</v>
      </c>
    </row>
    <row r="18" spans="1:23" s="39" customFormat="1" ht="12.75">
      <c r="A18" s="34">
        <v>13</v>
      </c>
      <c r="B18" s="36" t="s">
        <v>34</v>
      </c>
      <c r="C18" s="36">
        <v>11</v>
      </c>
      <c r="D18" s="37">
        <v>7337.9</v>
      </c>
      <c r="E18" s="36"/>
      <c r="F18" s="48">
        <f>D18*F4</f>
        <v>6090.456999999999</v>
      </c>
      <c r="G18" s="36">
        <f>D18*G4</f>
        <v>4769.635</v>
      </c>
      <c r="H18" s="36"/>
      <c r="I18" s="36">
        <f>D18*I4</f>
        <v>25315.755</v>
      </c>
      <c r="J18" s="36">
        <f>D18*J4</f>
        <v>5136.53</v>
      </c>
      <c r="K18" s="36">
        <f>D18*K4</f>
        <v>2568.265</v>
      </c>
      <c r="L18" s="36"/>
      <c r="M18" s="36">
        <f>D18*M4</f>
        <v>4402.74</v>
      </c>
      <c r="N18" s="36">
        <f>D18*N4</f>
        <v>587.032</v>
      </c>
      <c r="O18" s="36">
        <f>D18*O4</f>
        <v>6237.214999999999</v>
      </c>
      <c r="P18" s="36">
        <f>D18*P4</f>
        <v>440.27399999999994</v>
      </c>
      <c r="Q18" s="36">
        <f>D18*Q4</f>
        <v>12841.324999999999</v>
      </c>
      <c r="R18" s="36"/>
      <c r="S18" s="36">
        <f>D18*S4</f>
        <v>5063.150999999999</v>
      </c>
      <c r="T18" s="36">
        <f>D18*T4</f>
        <v>4769.635</v>
      </c>
      <c r="U18" s="36">
        <f>D18*U4</f>
        <v>11006.849999999999</v>
      </c>
      <c r="V18" s="38">
        <f t="shared" si="0"/>
        <v>89228.86399999997</v>
      </c>
      <c r="W18" s="39">
        <f>V4*D18</f>
        <v>124304.02599999998</v>
      </c>
    </row>
    <row r="19" spans="1:23" s="39" customFormat="1" ht="12.75">
      <c r="A19" s="34">
        <v>14</v>
      </c>
      <c r="B19" s="36" t="s">
        <v>34</v>
      </c>
      <c r="C19" s="49" t="s">
        <v>37</v>
      </c>
      <c r="D19" s="37">
        <v>2700.7</v>
      </c>
      <c r="E19" s="36"/>
      <c r="F19" s="48">
        <f>D19*F4</f>
        <v>2241.5809999999997</v>
      </c>
      <c r="G19" s="36">
        <f>D19*G4</f>
        <v>1755.455</v>
      </c>
      <c r="H19" s="36"/>
      <c r="I19" s="36">
        <f>D19*I4</f>
        <v>9317.414999999999</v>
      </c>
      <c r="J19" s="36">
        <f>D19*J4</f>
        <v>1890.4899999999998</v>
      </c>
      <c r="K19" s="36">
        <f>D19*K4</f>
        <v>945.2449999999999</v>
      </c>
      <c r="L19" s="36"/>
      <c r="M19" s="36">
        <f>D19*M4</f>
        <v>1620.4199999999998</v>
      </c>
      <c r="N19" s="36">
        <f>D19*N4</f>
        <v>216.05599999999998</v>
      </c>
      <c r="O19" s="36">
        <f>D19*O4</f>
        <v>2295.595</v>
      </c>
      <c r="P19" s="36">
        <f>D19*P4</f>
        <v>162.04199999999997</v>
      </c>
      <c r="Q19" s="36">
        <f>D19*Q4</f>
        <v>4726.224999999999</v>
      </c>
      <c r="R19" s="36"/>
      <c r="S19" s="36">
        <f>D19*S4</f>
        <v>1863.4829999999997</v>
      </c>
      <c r="T19" s="36">
        <f>D19*T4</f>
        <v>1755.455</v>
      </c>
      <c r="U19" s="36">
        <f>D19*U4</f>
        <v>4051.0499999999997</v>
      </c>
      <c r="V19" s="38">
        <f t="shared" si="0"/>
        <v>32840.512</v>
      </c>
      <c r="W19" s="39">
        <f>V4*D19</f>
        <v>45749.85799999999</v>
      </c>
    </row>
    <row r="20" spans="1:23" s="39" customFormat="1" ht="12.75">
      <c r="A20" s="34">
        <v>15</v>
      </c>
      <c r="B20" s="36" t="s">
        <v>34</v>
      </c>
      <c r="C20" s="36">
        <v>13</v>
      </c>
      <c r="D20" s="37">
        <v>4307.4</v>
      </c>
      <c r="E20" s="36"/>
      <c r="F20" s="48">
        <f>D20*F4</f>
        <v>3575.1419999999994</v>
      </c>
      <c r="G20" s="36">
        <f>D20*G4</f>
        <v>2799.81</v>
      </c>
      <c r="H20" s="36"/>
      <c r="I20" s="36">
        <f>D20*I4</f>
        <v>14860.529999999999</v>
      </c>
      <c r="J20" s="36">
        <f>D20*J4</f>
        <v>3015.1799999999994</v>
      </c>
      <c r="K20" s="36">
        <f>D20*K4</f>
        <v>1507.5899999999997</v>
      </c>
      <c r="L20" s="36"/>
      <c r="M20" s="36">
        <f>D20*M4</f>
        <v>2584.4399999999996</v>
      </c>
      <c r="N20" s="36">
        <f>D20*N4</f>
        <v>344.592</v>
      </c>
      <c r="O20" s="36">
        <f>D20*O4</f>
        <v>3661.2899999999995</v>
      </c>
      <c r="P20" s="36">
        <f>D20*P4</f>
        <v>258.44399999999996</v>
      </c>
      <c r="Q20" s="36">
        <f>D20*Q4</f>
        <v>7537.949999999999</v>
      </c>
      <c r="R20" s="36"/>
      <c r="S20" s="36">
        <f>D20*S4</f>
        <v>2972.1059999999993</v>
      </c>
      <c r="T20" s="36">
        <f>D20*T4</f>
        <v>2799.81</v>
      </c>
      <c r="U20" s="36">
        <f>D20*U4</f>
        <v>6461.099999999999</v>
      </c>
      <c r="V20" s="38">
        <f t="shared" si="0"/>
        <v>52377.98399999999</v>
      </c>
      <c r="W20" s="39">
        <f>V4*D20</f>
        <v>72967.35599999999</v>
      </c>
    </row>
    <row r="21" spans="1:23" s="39" customFormat="1" ht="12.75">
      <c r="A21" s="34">
        <v>16</v>
      </c>
      <c r="B21" s="36" t="s">
        <v>34</v>
      </c>
      <c r="C21" s="36">
        <v>14</v>
      </c>
      <c r="D21" s="37">
        <v>2721.4</v>
      </c>
      <c r="E21" s="36"/>
      <c r="F21" s="48">
        <f>D21*F4</f>
        <v>2258.762</v>
      </c>
      <c r="G21" s="36">
        <f>D21*G4</f>
        <v>1768.91</v>
      </c>
      <c r="H21" s="36"/>
      <c r="I21" s="36">
        <f>D21*I4</f>
        <v>9388.83</v>
      </c>
      <c r="J21" s="36">
        <f>D21*J4</f>
        <v>1904.98</v>
      </c>
      <c r="K21" s="36">
        <f>D21*K4</f>
        <v>952.49</v>
      </c>
      <c r="L21" s="36"/>
      <c r="M21" s="36">
        <f>D21*M4</f>
        <v>1632.84</v>
      </c>
      <c r="N21" s="36">
        <f>D21*N4</f>
        <v>217.71200000000002</v>
      </c>
      <c r="O21" s="36">
        <f>D21*O4</f>
        <v>2313.19</v>
      </c>
      <c r="P21" s="36">
        <f>D21*P4</f>
        <v>163.284</v>
      </c>
      <c r="Q21" s="36">
        <f>D21*Q4</f>
        <v>4762.45</v>
      </c>
      <c r="R21" s="36"/>
      <c r="S21" s="36">
        <f>D21*S4</f>
        <v>1877.7659999999998</v>
      </c>
      <c r="T21" s="36">
        <f>D21*T4</f>
        <v>1768.91</v>
      </c>
      <c r="U21" s="36">
        <f>D21*U4</f>
        <v>4082.1000000000004</v>
      </c>
      <c r="V21" s="38">
        <f t="shared" si="0"/>
        <v>33092.223999999995</v>
      </c>
      <c r="W21" s="39">
        <f>V4*D21</f>
        <v>46100.515999999996</v>
      </c>
    </row>
    <row r="22" spans="1:23" s="39" customFormat="1" ht="12.75">
      <c r="A22" s="34">
        <v>17</v>
      </c>
      <c r="B22" s="36" t="s">
        <v>34</v>
      </c>
      <c r="C22" s="36">
        <v>15</v>
      </c>
      <c r="D22" s="37">
        <v>2713.5</v>
      </c>
      <c r="E22" s="36"/>
      <c r="F22" s="48">
        <f>D22*F4</f>
        <v>2252.205</v>
      </c>
      <c r="G22" s="36">
        <f>D22*G4</f>
        <v>1763.775</v>
      </c>
      <c r="H22" s="36"/>
      <c r="I22" s="36">
        <f>D22*I4</f>
        <v>9361.575</v>
      </c>
      <c r="J22" s="36">
        <f>D22*J4</f>
        <v>1899.4499999999998</v>
      </c>
      <c r="K22" s="36">
        <f>D22*K4</f>
        <v>949.7249999999999</v>
      </c>
      <c r="L22" s="36"/>
      <c r="M22" s="36">
        <f>D22*M4</f>
        <v>1628.1</v>
      </c>
      <c r="N22" s="36">
        <f>D22*N4</f>
        <v>217.08</v>
      </c>
      <c r="O22" s="36">
        <f>D22*O4</f>
        <v>2306.475</v>
      </c>
      <c r="P22" s="36">
        <f>D22*P4</f>
        <v>162.81</v>
      </c>
      <c r="Q22" s="36">
        <f>D22*Q4</f>
        <v>4748.625</v>
      </c>
      <c r="R22" s="36"/>
      <c r="S22" s="36">
        <f>D22*S4</f>
        <v>1872.3149999999998</v>
      </c>
      <c r="T22" s="36">
        <f>D22*T4</f>
        <v>1763.775</v>
      </c>
      <c r="U22" s="36">
        <f>D22*U4</f>
        <v>4070.25</v>
      </c>
      <c r="V22" s="38">
        <f t="shared" si="0"/>
        <v>32996.16</v>
      </c>
      <c r="W22" s="39">
        <f>V4*D22</f>
        <v>45966.689999999995</v>
      </c>
    </row>
    <row r="23" spans="1:23" s="39" customFormat="1" ht="12.75">
      <c r="A23" s="34">
        <v>18</v>
      </c>
      <c r="B23" s="36" t="s">
        <v>34</v>
      </c>
      <c r="C23" s="36" t="s">
        <v>38</v>
      </c>
      <c r="D23" s="37">
        <v>3204.8</v>
      </c>
      <c r="E23" s="36"/>
      <c r="F23" s="48">
        <f>D23*F4</f>
        <v>2659.984</v>
      </c>
      <c r="G23" s="36">
        <f>D23*G4</f>
        <v>2083.1200000000003</v>
      </c>
      <c r="H23" s="36"/>
      <c r="I23" s="36">
        <f>D23*I4</f>
        <v>11056.560000000001</v>
      </c>
      <c r="J23" s="36">
        <f>D23*J4</f>
        <v>2243.36</v>
      </c>
      <c r="K23" s="36">
        <f>D23*K4</f>
        <v>1121.68</v>
      </c>
      <c r="L23" s="36"/>
      <c r="M23" s="36">
        <f>D23*M4</f>
        <v>1922.88</v>
      </c>
      <c r="N23" s="36">
        <f>D23*N4</f>
        <v>256.384</v>
      </c>
      <c r="O23" s="36">
        <f>D23*O4</f>
        <v>2724.08</v>
      </c>
      <c r="P23" s="36">
        <f>D23*P4</f>
        <v>192.288</v>
      </c>
      <c r="Q23" s="36">
        <f>D23*Q4</f>
        <v>5608.400000000001</v>
      </c>
      <c r="R23" s="36"/>
      <c r="S23" s="36">
        <f>D23*S4</f>
        <v>2211.312</v>
      </c>
      <c r="T23" s="36">
        <f>D23*T4</f>
        <v>2083.1200000000003</v>
      </c>
      <c r="U23" s="36">
        <f>D23*U4</f>
        <v>4807.200000000001</v>
      </c>
      <c r="V23" s="38">
        <f t="shared" si="0"/>
        <v>38970.368</v>
      </c>
      <c r="W23" s="39">
        <f>V4*D23</f>
        <v>54289.312</v>
      </c>
    </row>
    <row r="24" spans="1:23" s="39" customFormat="1" ht="14.25" customHeight="1">
      <c r="A24" s="34">
        <v>19</v>
      </c>
      <c r="B24" s="36" t="s">
        <v>34</v>
      </c>
      <c r="C24" s="36" t="s">
        <v>39</v>
      </c>
      <c r="D24" s="37">
        <v>2035.7</v>
      </c>
      <c r="E24" s="36"/>
      <c r="F24" s="48">
        <f>D24*F4</f>
        <v>1689.6309999999999</v>
      </c>
      <c r="G24" s="36">
        <f>D24*G4</f>
        <v>1323.2050000000002</v>
      </c>
      <c r="H24" s="36"/>
      <c r="I24" s="36">
        <f>D24*I4</f>
        <v>7023.165000000001</v>
      </c>
      <c r="J24" s="36">
        <f>D24*J4</f>
        <v>1424.99</v>
      </c>
      <c r="K24" s="36"/>
      <c r="L24" s="36">
        <f>D24*L4</f>
        <v>366.426</v>
      </c>
      <c r="M24" s="36">
        <f>D24*M4</f>
        <v>1221.42</v>
      </c>
      <c r="N24" s="36">
        <f>D24*N4</f>
        <v>162.856</v>
      </c>
      <c r="O24" s="36">
        <f>D24*O4</f>
        <v>1730.345</v>
      </c>
      <c r="P24" s="36">
        <f>D24*P4</f>
        <v>122.142</v>
      </c>
      <c r="Q24" s="36">
        <f>D24*Q4</f>
        <v>3562.475</v>
      </c>
      <c r="R24" s="36"/>
      <c r="S24" s="36">
        <f>D24*S4</f>
        <v>1404.6329999999998</v>
      </c>
      <c r="T24" s="36">
        <f>D24*T4</f>
        <v>1323.2050000000002</v>
      </c>
      <c r="U24" s="36">
        <f>D24*U4</f>
        <v>3053.55</v>
      </c>
      <c r="V24" s="38">
        <f t="shared" si="0"/>
        <v>24408.043</v>
      </c>
      <c r="W24" s="39">
        <f>V4*D24</f>
        <v>34484.757999999994</v>
      </c>
    </row>
    <row r="25" spans="1:23" s="39" customFormat="1" ht="12.75">
      <c r="A25" s="34">
        <v>20</v>
      </c>
      <c r="B25" s="36" t="s">
        <v>34</v>
      </c>
      <c r="C25" s="36" t="s">
        <v>40</v>
      </c>
      <c r="D25" s="37">
        <v>3010.1</v>
      </c>
      <c r="E25" s="36"/>
      <c r="F25" s="48">
        <f>D25*F4</f>
        <v>2498.383</v>
      </c>
      <c r="G25" s="36">
        <f>D25*G4</f>
        <v>1956.565</v>
      </c>
      <c r="H25" s="36"/>
      <c r="I25" s="36">
        <f>D25*I4</f>
        <v>10384.845</v>
      </c>
      <c r="J25" s="36">
        <f>D25*J4</f>
        <v>2107.0699999999997</v>
      </c>
      <c r="K25" s="36"/>
      <c r="L25" s="36">
        <f>D25*L4</f>
        <v>541.818</v>
      </c>
      <c r="M25" s="36">
        <f>D25*M4</f>
        <v>1806.06</v>
      </c>
      <c r="N25" s="36">
        <f>D25*N4</f>
        <v>240.808</v>
      </c>
      <c r="O25" s="36">
        <f>D25*O4</f>
        <v>2558.585</v>
      </c>
      <c r="P25" s="36"/>
      <c r="Q25" s="36">
        <f>D25*Q4</f>
        <v>5267.675</v>
      </c>
      <c r="R25" s="36"/>
      <c r="S25" s="36">
        <f>D25*S4</f>
        <v>2076.9689999999996</v>
      </c>
      <c r="T25" s="36">
        <f>D25*T4</f>
        <v>1956.565</v>
      </c>
      <c r="U25" s="36">
        <f>D25*U4</f>
        <v>4515.15</v>
      </c>
      <c r="V25" s="38">
        <f t="shared" si="0"/>
        <v>35910.492999999995</v>
      </c>
      <c r="W25" s="39">
        <f>V4*D25</f>
        <v>50991.09399999999</v>
      </c>
    </row>
    <row r="26" spans="1:23" s="39" customFormat="1" ht="12.75">
      <c r="A26" s="34">
        <v>21</v>
      </c>
      <c r="B26" s="36" t="s">
        <v>34</v>
      </c>
      <c r="C26" s="36" t="s">
        <v>41</v>
      </c>
      <c r="D26" s="37">
        <v>2951.9</v>
      </c>
      <c r="E26" s="36"/>
      <c r="F26" s="48">
        <f>D26*F4</f>
        <v>2450.0769999999998</v>
      </c>
      <c r="G26" s="36">
        <f>D26*G4</f>
        <v>1918.7350000000001</v>
      </c>
      <c r="H26" s="36"/>
      <c r="I26" s="36">
        <f>D26*I4</f>
        <v>10184.055</v>
      </c>
      <c r="J26" s="36">
        <f>D26*J4</f>
        <v>2066.33</v>
      </c>
      <c r="K26" s="36"/>
      <c r="L26" s="36">
        <f>D26*L4</f>
        <v>531.342</v>
      </c>
      <c r="M26" s="36">
        <f>D26*M4</f>
        <v>1771.14</v>
      </c>
      <c r="N26" s="36">
        <f>D26*N4</f>
        <v>236.15200000000002</v>
      </c>
      <c r="O26" s="36">
        <f>D26*O4</f>
        <v>2509.1150000000002</v>
      </c>
      <c r="P26" s="36"/>
      <c r="Q26" s="36">
        <f>D26*Q4</f>
        <v>5165.825</v>
      </c>
      <c r="R26" s="36"/>
      <c r="S26" s="36">
        <f>D26*S4</f>
        <v>2036.811</v>
      </c>
      <c r="T26" s="36">
        <f>D26*T4</f>
        <v>1918.7350000000001</v>
      </c>
      <c r="U26" s="36">
        <f>D26*U4</f>
        <v>4427.85</v>
      </c>
      <c r="V26" s="38">
        <f t="shared" si="0"/>
        <v>35216.167</v>
      </c>
      <c r="W26" s="39">
        <f>V4*D26</f>
        <v>50005.185999999994</v>
      </c>
    </row>
    <row r="27" spans="1:23" s="39" customFormat="1" ht="12.75">
      <c r="A27" s="34">
        <v>22</v>
      </c>
      <c r="B27" s="36" t="s">
        <v>34</v>
      </c>
      <c r="C27" s="36" t="s">
        <v>42</v>
      </c>
      <c r="D27" s="37">
        <v>2997.7</v>
      </c>
      <c r="E27" s="36"/>
      <c r="F27" s="48">
        <f>D27*F4</f>
        <v>2488.091</v>
      </c>
      <c r="G27" s="36">
        <f>D27*G4</f>
        <v>1948.5049999999999</v>
      </c>
      <c r="H27" s="36"/>
      <c r="I27" s="36">
        <f>D27*I4</f>
        <v>10342.065</v>
      </c>
      <c r="J27" s="36">
        <f>D27*J4</f>
        <v>2098.39</v>
      </c>
      <c r="K27" s="36"/>
      <c r="L27" s="36">
        <f>D27*L4</f>
        <v>539.5859999999999</v>
      </c>
      <c r="M27" s="36">
        <f>D27*M4</f>
        <v>1798.62</v>
      </c>
      <c r="N27" s="36">
        <f>D27*N4</f>
        <v>239.816</v>
      </c>
      <c r="O27" s="36">
        <f>D27*O4</f>
        <v>2548.0449999999996</v>
      </c>
      <c r="P27" s="36"/>
      <c r="Q27" s="36">
        <f>D27*Q4</f>
        <v>5245.974999999999</v>
      </c>
      <c r="R27" s="36"/>
      <c r="S27" s="36">
        <f>D27*S4</f>
        <v>2068.4129999999996</v>
      </c>
      <c r="T27" s="36">
        <f>D27*T4</f>
        <v>1948.5049999999999</v>
      </c>
      <c r="U27" s="36">
        <f>D27*U4</f>
        <v>4496.549999999999</v>
      </c>
      <c r="V27" s="38">
        <f t="shared" si="0"/>
        <v>35762.560999999994</v>
      </c>
      <c r="W27" s="39">
        <f>V4*D27</f>
        <v>50781.03799999999</v>
      </c>
    </row>
    <row r="28" spans="1:23" s="39" customFormat="1" ht="12.75">
      <c r="A28" s="34">
        <v>23</v>
      </c>
      <c r="B28" s="36" t="s">
        <v>34</v>
      </c>
      <c r="C28" s="36" t="s">
        <v>43</v>
      </c>
      <c r="D28" s="37">
        <v>3062.2</v>
      </c>
      <c r="E28" s="36"/>
      <c r="F28" s="48">
        <f>D28*F4</f>
        <v>2541.6259999999997</v>
      </c>
      <c r="G28" s="36">
        <f>D28*G4</f>
        <v>1990.4299999999998</v>
      </c>
      <c r="H28" s="36"/>
      <c r="I28" s="36">
        <f>D28*I4</f>
        <v>10564.59</v>
      </c>
      <c r="J28" s="36">
        <f>D28*J4</f>
        <v>2143.54</v>
      </c>
      <c r="K28" s="36"/>
      <c r="L28" s="36">
        <f>D28*L4</f>
        <v>551.1959999999999</v>
      </c>
      <c r="M28" s="36">
        <f>D28*M4</f>
        <v>1837.32</v>
      </c>
      <c r="N28" s="36">
        <f>D28*N4</f>
        <v>244.976</v>
      </c>
      <c r="O28" s="36">
        <f>D28*O4</f>
        <v>2602.87</v>
      </c>
      <c r="P28" s="36"/>
      <c r="Q28" s="36">
        <f>D28*Q4</f>
        <v>5358.849999999999</v>
      </c>
      <c r="R28" s="36"/>
      <c r="S28" s="36">
        <f>D28*S4</f>
        <v>2112.9179999999997</v>
      </c>
      <c r="T28" s="36">
        <f>D28*T4</f>
        <v>1990.4299999999998</v>
      </c>
      <c r="U28" s="36">
        <f>D28*U4</f>
        <v>4593.299999999999</v>
      </c>
      <c r="V28" s="38">
        <f t="shared" si="0"/>
        <v>36532.046</v>
      </c>
      <c r="W28" s="39">
        <f>V4*D28</f>
        <v>51873.66799999999</v>
      </c>
    </row>
    <row r="29" spans="1:23" s="39" customFormat="1" ht="12.75">
      <c r="A29" s="34">
        <v>24</v>
      </c>
      <c r="B29" s="36" t="s">
        <v>34</v>
      </c>
      <c r="C29" s="36">
        <v>22</v>
      </c>
      <c r="D29" s="37">
        <v>4402.4</v>
      </c>
      <c r="E29" s="36"/>
      <c r="F29" s="48">
        <f>D29*F4</f>
        <v>3653.9919999999997</v>
      </c>
      <c r="G29" s="36">
        <f>D29*G4</f>
        <v>2861.56</v>
      </c>
      <c r="H29" s="36"/>
      <c r="I29" s="36">
        <f>D29*I4</f>
        <v>15188.279999999999</v>
      </c>
      <c r="J29" s="36">
        <f>D29*J4</f>
        <v>3081.6799999999994</v>
      </c>
      <c r="K29" s="36">
        <f>D29*K4</f>
        <v>1540.8399999999997</v>
      </c>
      <c r="L29" s="36"/>
      <c r="M29" s="36">
        <f>D29*M4</f>
        <v>2641.4399999999996</v>
      </c>
      <c r="N29" s="36">
        <f>D29*N4</f>
        <v>352.19199999999995</v>
      </c>
      <c r="O29" s="36">
        <f>D29*O4</f>
        <v>3742.0399999999995</v>
      </c>
      <c r="P29" s="36">
        <f>D29*P4</f>
        <v>264.14399999999995</v>
      </c>
      <c r="Q29" s="36">
        <f>D29*Q4</f>
        <v>7704.199999999999</v>
      </c>
      <c r="R29" s="36"/>
      <c r="S29" s="36">
        <f>D29*S4</f>
        <v>3037.6559999999995</v>
      </c>
      <c r="T29" s="36">
        <f>D29*T4</f>
        <v>2861.56</v>
      </c>
      <c r="U29" s="36">
        <f>D29*U4</f>
        <v>6603.599999999999</v>
      </c>
      <c r="V29" s="38">
        <f t="shared" si="0"/>
        <v>53533.183999999994</v>
      </c>
      <c r="W29" s="39">
        <f>V4*D29</f>
        <v>74576.65599999999</v>
      </c>
    </row>
    <row r="30" spans="1:23" s="39" customFormat="1" ht="12.75">
      <c r="A30" s="34">
        <v>25</v>
      </c>
      <c r="B30" s="36" t="s">
        <v>34</v>
      </c>
      <c r="C30" s="36" t="s">
        <v>44</v>
      </c>
      <c r="D30" s="37">
        <v>3400.8</v>
      </c>
      <c r="E30" s="50"/>
      <c r="F30" s="36"/>
      <c r="G30" s="36">
        <f>D30*G4</f>
        <v>2210.52</v>
      </c>
      <c r="H30" s="36"/>
      <c r="I30" s="36">
        <f>D30*I4</f>
        <v>11732.760000000002</v>
      </c>
      <c r="J30" s="36">
        <f>D30*J4</f>
        <v>2380.56</v>
      </c>
      <c r="K30" s="36"/>
      <c r="L30" s="36">
        <f>D30*L4</f>
        <v>612.144</v>
      </c>
      <c r="M30" s="36">
        <f>D30*M4</f>
        <v>2040.48</v>
      </c>
      <c r="N30" s="36">
        <f>D30*N4</f>
        <v>272.064</v>
      </c>
      <c r="O30" s="36">
        <f>D30*O4</f>
        <v>2890.6800000000003</v>
      </c>
      <c r="P30" s="36">
        <f>D30*P4</f>
        <v>204.048</v>
      </c>
      <c r="Q30" s="36">
        <f>D30*Q4</f>
        <v>5951.400000000001</v>
      </c>
      <c r="R30" s="50">
        <f>D30*R4</f>
        <v>10202.400000000001</v>
      </c>
      <c r="S30" s="36">
        <f>D30*S4</f>
        <v>2346.552</v>
      </c>
      <c r="T30" s="36">
        <f>D30*T4</f>
        <v>2210.52</v>
      </c>
      <c r="U30" s="36">
        <f>D30*U4</f>
        <v>5101.200000000001</v>
      </c>
      <c r="V30" s="38">
        <f t="shared" si="0"/>
        <v>48155.327999999994</v>
      </c>
      <c r="W30" s="39">
        <f>V4*D30</f>
        <v>57609.551999999996</v>
      </c>
    </row>
    <row r="31" spans="1:23" s="39" customFormat="1" ht="12.75">
      <c r="A31" s="34">
        <v>26</v>
      </c>
      <c r="B31" s="36" t="s">
        <v>34</v>
      </c>
      <c r="C31" s="36">
        <v>23</v>
      </c>
      <c r="D31" s="37">
        <v>3133.5</v>
      </c>
      <c r="E31" s="36"/>
      <c r="F31" s="48">
        <f>D31*F4</f>
        <v>2600.805</v>
      </c>
      <c r="G31" s="36">
        <f>D31*G4</f>
        <v>2036.775</v>
      </c>
      <c r="H31" s="36"/>
      <c r="I31" s="36">
        <f>D31*I4</f>
        <v>10810.575</v>
      </c>
      <c r="J31" s="36">
        <f>D31*J4</f>
        <v>2193.45</v>
      </c>
      <c r="K31" s="36">
        <f>D31*K4</f>
        <v>1096.725</v>
      </c>
      <c r="L31" s="36"/>
      <c r="M31" s="36">
        <f>D31*M4</f>
        <v>1880.1</v>
      </c>
      <c r="N31" s="36">
        <f>D31*N4</f>
        <v>250.68</v>
      </c>
      <c r="O31" s="36">
        <f>D31*O4</f>
        <v>2663.475</v>
      </c>
      <c r="P31" s="36">
        <f>D31*P4</f>
        <v>188.01</v>
      </c>
      <c r="Q31" s="36">
        <f>D31*Q4</f>
        <v>5483.625</v>
      </c>
      <c r="R31" s="36"/>
      <c r="S31" s="36">
        <f>D31*S4</f>
        <v>2162.115</v>
      </c>
      <c r="T31" s="36">
        <f>D31*T4</f>
        <v>2036.775</v>
      </c>
      <c r="U31" s="36">
        <f>D31*U4</f>
        <v>4700.25</v>
      </c>
      <c r="V31" s="38">
        <f t="shared" si="0"/>
        <v>38103.35999999999</v>
      </c>
      <c r="W31" s="39">
        <f>V4*D31</f>
        <v>53081.48999999999</v>
      </c>
    </row>
    <row r="32" spans="1:23" s="39" customFormat="1" ht="12.75">
      <c r="A32" s="34">
        <v>27</v>
      </c>
      <c r="B32" s="36" t="s">
        <v>34</v>
      </c>
      <c r="C32" s="36" t="s">
        <v>45</v>
      </c>
      <c r="D32" s="37">
        <v>1968.5</v>
      </c>
      <c r="E32" s="50">
        <f>D32*E4</f>
        <v>1771.65</v>
      </c>
      <c r="F32" s="36"/>
      <c r="G32" s="36">
        <f>D32*G4</f>
        <v>1279.525</v>
      </c>
      <c r="H32" s="36"/>
      <c r="I32" s="36">
        <f>D32*I4</f>
        <v>6791.325000000001</v>
      </c>
      <c r="J32" s="36">
        <f>D32*J4</f>
        <v>1377.9499999999998</v>
      </c>
      <c r="K32" s="36"/>
      <c r="L32" s="36">
        <f>D32*L4</f>
        <v>354.33</v>
      </c>
      <c r="M32" s="36">
        <f>D32*M4</f>
        <v>1181.1</v>
      </c>
      <c r="N32" s="36">
        <f>D32*N4</f>
        <v>157.48</v>
      </c>
      <c r="O32" s="36">
        <f>D32*O4</f>
        <v>1673.225</v>
      </c>
      <c r="P32" s="36">
        <f>D32*P4</f>
        <v>118.11</v>
      </c>
      <c r="Q32" s="36">
        <f>D32*Q4</f>
        <v>3444.875</v>
      </c>
      <c r="R32" s="50">
        <f>D32*R4</f>
        <v>5905.5</v>
      </c>
      <c r="S32" s="36">
        <f>D32*S4</f>
        <v>1358.2649999999999</v>
      </c>
      <c r="T32" s="36">
        <f>D32*T4</f>
        <v>1279.525</v>
      </c>
      <c r="U32" s="36">
        <f>D32*U4</f>
        <v>2952.75</v>
      </c>
      <c r="V32" s="38">
        <f t="shared" si="0"/>
        <v>29645.61</v>
      </c>
      <c r="W32" s="39">
        <f>V4*D32</f>
        <v>33346.38999999999</v>
      </c>
    </row>
    <row r="33" spans="1:23" s="39" customFormat="1" ht="12.75">
      <c r="A33" s="34">
        <v>28</v>
      </c>
      <c r="B33" s="36" t="s">
        <v>34</v>
      </c>
      <c r="C33" s="36" t="s">
        <v>46</v>
      </c>
      <c r="D33" s="37">
        <v>1668.2</v>
      </c>
      <c r="E33" s="50">
        <f>D33*E4</f>
        <v>1501.38</v>
      </c>
      <c r="F33" s="36"/>
      <c r="G33" s="36">
        <f>D33*G4</f>
        <v>1084.3300000000002</v>
      </c>
      <c r="H33" s="36"/>
      <c r="I33" s="36">
        <f>D33*I4</f>
        <v>5755.290000000001</v>
      </c>
      <c r="J33" s="36">
        <f>D33*J4</f>
        <v>1167.74</v>
      </c>
      <c r="K33" s="36"/>
      <c r="L33" s="36">
        <f>D33*L4</f>
        <v>300.276</v>
      </c>
      <c r="M33" s="36">
        <f>D33*M4</f>
        <v>1000.92</v>
      </c>
      <c r="N33" s="36">
        <f>D33*N4</f>
        <v>133.45600000000002</v>
      </c>
      <c r="O33" s="36">
        <f>D33*O4</f>
        <v>1417.97</v>
      </c>
      <c r="P33" s="36">
        <f>D33*P4</f>
        <v>100.092</v>
      </c>
      <c r="Q33" s="36">
        <f>D33*Q4</f>
        <v>2919.35</v>
      </c>
      <c r="R33" s="50">
        <f>D33*R4</f>
        <v>5004.6</v>
      </c>
      <c r="S33" s="36">
        <f>D33*S4</f>
        <v>1151.058</v>
      </c>
      <c r="T33" s="36">
        <f>D33*T4</f>
        <v>1084.3300000000002</v>
      </c>
      <c r="U33" s="36">
        <f>D33*U4</f>
        <v>2502.3</v>
      </c>
      <c r="V33" s="38">
        <f t="shared" si="0"/>
        <v>25123.092000000004</v>
      </c>
      <c r="W33" s="39">
        <f>V4*D33</f>
        <v>28259.307999999997</v>
      </c>
    </row>
    <row r="34" spans="1:23" s="39" customFormat="1" ht="12.75">
      <c r="A34" s="34">
        <v>29</v>
      </c>
      <c r="B34" s="36" t="s">
        <v>34</v>
      </c>
      <c r="C34" s="36">
        <v>24</v>
      </c>
      <c r="D34" s="37">
        <v>4873.8</v>
      </c>
      <c r="E34" s="36"/>
      <c r="F34" s="48">
        <f>D34*F4</f>
        <v>4045.254</v>
      </c>
      <c r="G34" s="36">
        <f>D34*G4</f>
        <v>3167.9700000000003</v>
      </c>
      <c r="H34" s="36"/>
      <c r="I34" s="36">
        <f>D34*I4</f>
        <v>16814.61</v>
      </c>
      <c r="J34" s="36">
        <f>D34*J4</f>
        <v>3411.66</v>
      </c>
      <c r="K34" s="36">
        <f>D34*K4</f>
        <v>1705.83</v>
      </c>
      <c r="L34" s="36"/>
      <c r="M34" s="36">
        <f>D34*M4</f>
        <v>2924.28</v>
      </c>
      <c r="N34" s="36">
        <f>D34*N4</f>
        <v>389.904</v>
      </c>
      <c r="O34" s="36">
        <f>D34*O4</f>
        <v>4142.7300000000005</v>
      </c>
      <c r="P34" s="36">
        <f>D34*P4</f>
        <v>292.428</v>
      </c>
      <c r="Q34" s="36">
        <f>D34*Q4</f>
        <v>8529.15</v>
      </c>
      <c r="R34" s="36"/>
      <c r="S34" s="36">
        <f>D34*S4</f>
        <v>3362.922</v>
      </c>
      <c r="T34" s="36">
        <f>D34*T4</f>
        <v>3167.9700000000003</v>
      </c>
      <c r="U34" s="36">
        <f>D34*U4</f>
        <v>7310.700000000001</v>
      </c>
      <c r="V34" s="38">
        <f t="shared" si="0"/>
        <v>59265.407999999996</v>
      </c>
      <c r="W34" s="39">
        <f>V4*D34</f>
        <v>82562.17199999999</v>
      </c>
    </row>
    <row r="35" spans="1:23" s="39" customFormat="1" ht="12.75">
      <c r="A35" s="34">
        <v>30</v>
      </c>
      <c r="B35" s="36" t="s">
        <v>34</v>
      </c>
      <c r="C35" s="36">
        <v>25</v>
      </c>
      <c r="D35" s="37">
        <v>5679.4</v>
      </c>
      <c r="E35" s="36"/>
      <c r="F35" s="48">
        <f>D35*F4</f>
        <v>4713.901999999999</v>
      </c>
      <c r="G35" s="36">
        <f>D35*G4</f>
        <v>3691.6099999999997</v>
      </c>
      <c r="H35" s="36"/>
      <c r="I35" s="36">
        <f>D35*I4</f>
        <v>19593.93</v>
      </c>
      <c r="J35" s="36">
        <f>D35*J4</f>
        <v>3975.5799999999995</v>
      </c>
      <c r="K35" s="36">
        <f>D35*K4</f>
        <v>1987.7899999999997</v>
      </c>
      <c r="L35" s="36"/>
      <c r="M35" s="36">
        <f>D35*M4</f>
        <v>3407.64</v>
      </c>
      <c r="N35" s="36">
        <f>D35*N4</f>
        <v>454.352</v>
      </c>
      <c r="O35" s="36">
        <f>D35*O4</f>
        <v>4827.49</v>
      </c>
      <c r="P35" s="36">
        <f>D35*P4</f>
        <v>340.76399999999995</v>
      </c>
      <c r="Q35" s="36">
        <f>D35*Q4</f>
        <v>9938.949999999999</v>
      </c>
      <c r="R35" s="36"/>
      <c r="S35" s="36">
        <f>D35*S4</f>
        <v>3918.7859999999996</v>
      </c>
      <c r="T35" s="36">
        <f>D35*T4</f>
        <v>3691.6099999999997</v>
      </c>
      <c r="U35" s="36">
        <f>D35*U4</f>
        <v>8519.099999999999</v>
      </c>
      <c r="V35" s="38">
        <f t="shared" si="0"/>
        <v>69061.50399999999</v>
      </c>
      <c r="W35" s="39">
        <f>V4*D35</f>
        <v>96209.03599999998</v>
      </c>
    </row>
    <row r="36" spans="1:23" s="39" customFormat="1" ht="12.75">
      <c r="A36" s="34">
        <v>31</v>
      </c>
      <c r="B36" s="36" t="s">
        <v>34</v>
      </c>
      <c r="C36" s="36">
        <v>26</v>
      </c>
      <c r="D36" s="37">
        <v>1690.7</v>
      </c>
      <c r="E36" s="36"/>
      <c r="F36" s="48">
        <f>D36*F4</f>
        <v>1403.281</v>
      </c>
      <c r="G36" s="36">
        <f>D36*G4</f>
        <v>1098.9550000000002</v>
      </c>
      <c r="H36" s="36"/>
      <c r="I36" s="36">
        <f>D36*I4</f>
        <v>5832.915000000001</v>
      </c>
      <c r="J36" s="36">
        <f>D36*J4</f>
        <v>1183.49</v>
      </c>
      <c r="K36" s="36">
        <f>D36*K4</f>
        <v>591.745</v>
      </c>
      <c r="L36" s="36"/>
      <c r="M36" s="36">
        <f>D36*M4</f>
        <v>1014.42</v>
      </c>
      <c r="N36" s="36">
        <f>D36*N4</f>
        <v>135.256</v>
      </c>
      <c r="O36" s="36">
        <f>D36*O4</f>
        <v>1437.095</v>
      </c>
      <c r="P36" s="36">
        <f>D36*P4</f>
        <v>101.442</v>
      </c>
      <c r="Q36" s="36">
        <f>D36*Q4</f>
        <v>2958.725</v>
      </c>
      <c r="R36" s="36"/>
      <c r="S36" s="36">
        <f>D36*S4</f>
        <v>1166.5829999999999</v>
      </c>
      <c r="T36" s="36">
        <f>D36*T4</f>
        <v>1098.9550000000002</v>
      </c>
      <c r="U36" s="36">
        <f>D36*U4</f>
        <v>2536.05</v>
      </c>
      <c r="V36" s="38">
        <f t="shared" si="0"/>
        <v>20558.912</v>
      </c>
      <c r="W36" s="39">
        <f>V4*D36</f>
        <v>28640.458</v>
      </c>
    </row>
    <row r="37" spans="1:23" s="39" customFormat="1" ht="12.75">
      <c r="A37" s="34">
        <v>32</v>
      </c>
      <c r="B37" s="36" t="s">
        <v>34</v>
      </c>
      <c r="C37" s="36">
        <v>27</v>
      </c>
      <c r="D37" s="37">
        <v>1695</v>
      </c>
      <c r="E37" s="36"/>
      <c r="F37" s="48">
        <f>D37*F4</f>
        <v>1406.85</v>
      </c>
      <c r="G37" s="36">
        <f>D37*G4</f>
        <v>1101.75</v>
      </c>
      <c r="H37" s="36"/>
      <c r="I37" s="36">
        <f>D37*I4</f>
        <v>5847.75</v>
      </c>
      <c r="J37" s="36">
        <f>D37*J4</f>
        <v>1186.5</v>
      </c>
      <c r="K37" s="36">
        <f>D37*K4</f>
        <v>593.25</v>
      </c>
      <c r="L37" s="36"/>
      <c r="M37" s="36">
        <f>D37*M4</f>
        <v>1017</v>
      </c>
      <c r="N37" s="36">
        <f>D37*N4</f>
        <v>135.6</v>
      </c>
      <c r="O37" s="36">
        <f>D37*O4</f>
        <v>1440.75</v>
      </c>
      <c r="P37" s="36">
        <f>D37*P4</f>
        <v>101.7</v>
      </c>
      <c r="Q37" s="36">
        <f>D37*Q4</f>
        <v>2966.25</v>
      </c>
      <c r="R37" s="36"/>
      <c r="S37" s="36">
        <f>D37*S4</f>
        <v>1169.55</v>
      </c>
      <c r="T37" s="36">
        <f>D37*T4</f>
        <v>1101.75</v>
      </c>
      <c r="U37" s="36">
        <f>D37*U4</f>
        <v>2542.5</v>
      </c>
      <c r="V37" s="38">
        <f t="shared" si="0"/>
        <v>20611.2</v>
      </c>
      <c r="W37" s="39">
        <f>V4*D37</f>
        <v>28713.299999999996</v>
      </c>
    </row>
    <row r="38" spans="1:23" s="39" customFormat="1" ht="12.75">
      <c r="A38" s="34">
        <v>33</v>
      </c>
      <c r="B38" s="36" t="s">
        <v>34</v>
      </c>
      <c r="C38" s="36">
        <v>28</v>
      </c>
      <c r="D38" s="37">
        <v>1697</v>
      </c>
      <c r="E38" s="36"/>
      <c r="F38" s="48">
        <f>D38*F4</f>
        <v>1408.51</v>
      </c>
      <c r="G38" s="36">
        <f>D38*G4</f>
        <v>1103.05</v>
      </c>
      <c r="H38" s="36"/>
      <c r="I38" s="36">
        <f>D38*I4</f>
        <v>5854.650000000001</v>
      </c>
      <c r="J38" s="36">
        <f>D38*J4</f>
        <v>1187.8999999999999</v>
      </c>
      <c r="K38" s="36">
        <f>D38*K4</f>
        <v>593.9499999999999</v>
      </c>
      <c r="L38" s="36"/>
      <c r="M38" s="36">
        <f>D38*M4</f>
        <v>1018.1999999999999</v>
      </c>
      <c r="N38" s="36">
        <f>D38*N4</f>
        <v>135.76</v>
      </c>
      <c r="O38" s="36">
        <f>D38*O4</f>
        <v>1442.45</v>
      </c>
      <c r="P38" s="36">
        <f>D38*P4</f>
        <v>101.82</v>
      </c>
      <c r="Q38" s="36">
        <f>D38*Q4</f>
        <v>2969.75</v>
      </c>
      <c r="R38" s="36"/>
      <c r="S38" s="36">
        <f>D38*S4</f>
        <v>1170.9299999999998</v>
      </c>
      <c r="T38" s="36">
        <f>D38*T4</f>
        <v>1103.05</v>
      </c>
      <c r="U38" s="36">
        <f>D38*U4</f>
        <v>2545.5</v>
      </c>
      <c r="V38" s="38">
        <f t="shared" si="0"/>
        <v>20635.52</v>
      </c>
      <c r="W38" s="39">
        <f>V4*D38</f>
        <v>28747.179999999997</v>
      </c>
    </row>
    <row r="39" spans="1:23" s="39" customFormat="1" ht="12.75">
      <c r="A39" s="34">
        <v>34</v>
      </c>
      <c r="B39" s="36" t="s">
        <v>34</v>
      </c>
      <c r="C39" s="36">
        <v>29</v>
      </c>
      <c r="D39" s="37">
        <v>2703.7</v>
      </c>
      <c r="E39" s="36"/>
      <c r="F39" s="48">
        <f>D39*F4</f>
        <v>2244.071</v>
      </c>
      <c r="G39" s="36">
        <f>D39*G4</f>
        <v>1757.405</v>
      </c>
      <c r="H39" s="36"/>
      <c r="I39" s="36">
        <f>D39*I4</f>
        <v>9327.765</v>
      </c>
      <c r="J39" s="36">
        <f>D39*J4</f>
        <v>1892.5899999999997</v>
      </c>
      <c r="K39" s="36">
        <f>D39*K4</f>
        <v>946.2949999999998</v>
      </c>
      <c r="L39" s="36"/>
      <c r="M39" s="36">
        <f>D39*M4</f>
        <v>1622.2199999999998</v>
      </c>
      <c r="N39" s="36">
        <f>D39*N4</f>
        <v>216.296</v>
      </c>
      <c r="O39" s="36">
        <f>D39*O4</f>
        <v>2298.145</v>
      </c>
      <c r="P39" s="36">
        <f>D39*P4</f>
        <v>162.22199999999998</v>
      </c>
      <c r="Q39" s="36">
        <f>D39*Q4</f>
        <v>4731.474999999999</v>
      </c>
      <c r="R39" s="36"/>
      <c r="S39" s="36">
        <f>D39*S4</f>
        <v>1865.5529999999997</v>
      </c>
      <c r="T39" s="36">
        <f>D39*T4</f>
        <v>1757.405</v>
      </c>
      <c r="U39" s="36">
        <f>D39*U4</f>
        <v>4055.5499999999997</v>
      </c>
      <c r="V39" s="38">
        <f t="shared" si="0"/>
        <v>32876.992</v>
      </c>
      <c r="W39" s="39">
        <f>V4*D39</f>
        <v>45800.67799999999</v>
      </c>
    </row>
    <row r="40" spans="1:23" s="39" customFormat="1" ht="12.75">
      <c r="A40" s="34">
        <v>35</v>
      </c>
      <c r="B40" s="36" t="s">
        <v>34</v>
      </c>
      <c r="C40" s="36">
        <v>31</v>
      </c>
      <c r="D40" s="37">
        <v>2477.3</v>
      </c>
      <c r="E40" s="50">
        <f>D40*E4</f>
        <v>2229.57</v>
      </c>
      <c r="F40" s="36"/>
      <c r="G40" s="36">
        <f>D40*G4</f>
        <v>1610.2450000000001</v>
      </c>
      <c r="H40" s="36"/>
      <c r="I40" s="36">
        <f>D40*I4</f>
        <v>8546.685000000001</v>
      </c>
      <c r="J40" s="36">
        <f>D40*J4</f>
        <v>1734.1100000000001</v>
      </c>
      <c r="K40" s="36"/>
      <c r="L40" s="36">
        <f>D40*L4</f>
        <v>445.91400000000004</v>
      </c>
      <c r="M40" s="36">
        <f>D40*M4</f>
        <v>1486.38</v>
      </c>
      <c r="N40" s="36">
        <f>D40*N4</f>
        <v>198.18400000000003</v>
      </c>
      <c r="O40" s="36">
        <f>D40*O4</f>
        <v>2105.705</v>
      </c>
      <c r="P40" s="36">
        <f>D40*P4</f>
        <v>148.638</v>
      </c>
      <c r="Q40" s="36">
        <f>D40*Q4</f>
        <v>4335.275000000001</v>
      </c>
      <c r="R40" s="50">
        <f>D40*R4</f>
        <v>7431.900000000001</v>
      </c>
      <c r="S40" s="36">
        <f>D40*S4</f>
        <v>1709.337</v>
      </c>
      <c r="T40" s="36">
        <f>D40*T4</f>
        <v>1610.2450000000001</v>
      </c>
      <c r="U40" s="36">
        <f>D40*U4</f>
        <v>3715.9500000000003</v>
      </c>
      <c r="V40" s="38">
        <f t="shared" si="0"/>
        <v>37308.138</v>
      </c>
      <c r="W40" s="39">
        <f>V4*D40</f>
        <v>41965.462</v>
      </c>
    </row>
    <row r="41" spans="1:23" s="39" customFormat="1" ht="12.75">
      <c r="A41" s="34">
        <v>36</v>
      </c>
      <c r="B41" s="36" t="s">
        <v>34</v>
      </c>
      <c r="C41" s="36">
        <v>31</v>
      </c>
      <c r="D41" s="37">
        <v>2257.5</v>
      </c>
      <c r="E41" s="36"/>
      <c r="F41" s="48">
        <f>D41*F4</f>
        <v>1873.725</v>
      </c>
      <c r="G41" s="36">
        <f>D41*G4</f>
        <v>1467.375</v>
      </c>
      <c r="H41" s="36">
        <f>D41*H4</f>
        <v>1580.25</v>
      </c>
      <c r="I41" s="36">
        <f>D41*I4</f>
        <v>7788.375</v>
      </c>
      <c r="J41" s="36">
        <f>D41*J4</f>
        <v>1580.25</v>
      </c>
      <c r="K41" s="36"/>
      <c r="L41" s="36">
        <f>D41*L4</f>
        <v>406.34999999999997</v>
      </c>
      <c r="M41" s="36">
        <f>D41*M4</f>
        <v>1354.5</v>
      </c>
      <c r="N41" s="36">
        <f>D41*N4</f>
        <v>180.6</v>
      </c>
      <c r="O41" s="36">
        <f>D41*O4</f>
        <v>1918.875</v>
      </c>
      <c r="P41" s="36">
        <f>D41*P4</f>
        <v>135.45</v>
      </c>
      <c r="Q41" s="36">
        <f>D41*Q4</f>
        <v>3950.625</v>
      </c>
      <c r="R41" s="36"/>
      <c r="S41" s="36">
        <f>D41*S4</f>
        <v>1557.675</v>
      </c>
      <c r="T41" s="36">
        <f>D41*T4</f>
        <v>1467.375</v>
      </c>
      <c r="U41" s="36">
        <f>D41*U4</f>
        <v>3386.25</v>
      </c>
      <c r="V41" s="38">
        <f t="shared" si="0"/>
        <v>28647.675000000003</v>
      </c>
      <c r="W41" s="39">
        <f>V4*D41</f>
        <v>38242.049999999996</v>
      </c>
    </row>
    <row r="42" spans="1:23" ht="12.75">
      <c r="A42" s="2"/>
      <c r="B42" s="5"/>
      <c r="C42" s="5"/>
      <c r="D42" s="15">
        <f aca="true" t="shared" si="1" ref="D42:U42">SUM(D6:D41)</f>
        <v>132029.57999999996</v>
      </c>
      <c r="E42" s="12">
        <f t="shared" si="1"/>
        <v>9017.640000000001</v>
      </c>
      <c r="F42" s="22">
        <f t="shared" si="1"/>
        <v>98445.61940000001</v>
      </c>
      <c r="G42" s="12">
        <f t="shared" si="1"/>
        <v>85819.227</v>
      </c>
      <c r="H42" s="12">
        <f t="shared" si="1"/>
        <v>1580.25</v>
      </c>
      <c r="I42" s="22">
        <f t="shared" si="1"/>
        <v>455502.051</v>
      </c>
      <c r="J42" s="12">
        <f t="shared" si="1"/>
        <v>92420.70599999998</v>
      </c>
      <c r="K42" s="12">
        <f t="shared" si="1"/>
        <v>34472.12299999999</v>
      </c>
      <c r="L42" s="12">
        <f t="shared" si="1"/>
        <v>6036.804</v>
      </c>
      <c r="M42" s="12">
        <f t="shared" si="1"/>
        <v>79217.74799999999</v>
      </c>
      <c r="N42" s="12">
        <f t="shared" si="1"/>
        <v>10562.3664</v>
      </c>
      <c r="O42" s="12">
        <f t="shared" si="1"/>
        <v>112225.14300000003</v>
      </c>
      <c r="P42" s="12">
        <f t="shared" si="1"/>
        <v>6894.040799999999</v>
      </c>
      <c r="Q42" s="12">
        <f t="shared" si="1"/>
        <v>231051.765</v>
      </c>
      <c r="R42" s="12">
        <f t="shared" si="1"/>
        <v>40261.200000000004</v>
      </c>
      <c r="S42" s="12">
        <f t="shared" si="1"/>
        <v>91100.4102</v>
      </c>
      <c r="T42" s="12">
        <f t="shared" si="1"/>
        <v>85819.227</v>
      </c>
      <c r="U42" s="12">
        <f t="shared" si="1"/>
        <v>198044.36999999997</v>
      </c>
      <c r="V42" s="24">
        <f t="shared" si="0"/>
        <v>1638470.6908</v>
      </c>
      <c r="W42">
        <f>V4*D42</f>
        <v>2236581.085199999</v>
      </c>
    </row>
    <row r="43" spans="1:21" ht="12.75">
      <c r="A43" s="2"/>
      <c r="B43" s="5"/>
      <c r="C43" s="5"/>
      <c r="D43" s="1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>
      <c r="A44" s="2"/>
      <c r="B44" s="5"/>
      <c r="C44" s="5"/>
      <c r="D44" s="1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2"/>
      <c r="B45" s="5"/>
      <c r="C45" s="5"/>
      <c r="D45" s="1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2"/>
      <c r="B46" s="5"/>
      <c r="C46" s="5"/>
      <c r="D46" s="1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2"/>
      <c r="B47" s="5"/>
      <c r="C47" s="5"/>
      <c r="D47" s="1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2"/>
      <c r="B48" s="5"/>
      <c r="C48" s="5"/>
      <c r="D48" s="1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2"/>
      <c r="B49" s="5"/>
      <c r="C49" s="5"/>
      <c r="D49" s="1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2"/>
      <c r="B50" s="5"/>
      <c r="C50" s="5"/>
      <c r="D50" s="1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2"/>
      <c r="B51" s="5"/>
      <c r="C51" s="5"/>
      <c r="D51" s="1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2"/>
      <c r="B52" s="5"/>
      <c r="C52" s="5"/>
      <c r="D52" s="1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2"/>
      <c r="B53" s="5"/>
      <c r="C53" s="5"/>
      <c r="D53" s="1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>
      <c r="A54" s="2"/>
      <c r="B54" s="5"/>
      <c r="C54" s="5"/>
      <c r="D54" s="1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>
      <c r="A55" s="2"/>
      <c r="B55" s="5"/>
      <c r="C55" s="5"/>
      <c r="D55" s="1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2"/>
      <c r="B56" s="5"/>
      <c r="C56" s="5"/>
      <c r="D56" s="1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2"/>
      <c r="B57" s="5"/>
      <c r="C57" s="5"/>
      <c r="D57" s="1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2"/>
      <c r="B58" s="5"/>
      <c r="C58" s="5"/>
      <c r="D58" s="1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2"/>
      <c r="B59" s="5"/>
      <c r="C59" s="5"/>
      <c r="D59" s="1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2"/>
      <c r="B60" s="5"/>
      <c r="C60" s="5"/>
      <c r="D60" s="1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2"/>
      <c r="B61" s="5"/>
      <c r="C61" s="5"/>
      <c r="D61" s="1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2"/>
      <c r="B62" s="5"/>
      <c r="C62" s="5"/>
      <c r="D62" s="1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2"/>
      <c r="B63" s="5"/>
      <c r="C63" s="5"/>
      <c r="D63" s="1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2"/>
      <c r="B64" s="5"/>
      <c r="C64" s="5"/>
      <c r="D64" s="1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2"/>
      <c r="B65" s="5"/>
      <c r="C65" s="5"/>
      <c r="D65" s="1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>
      <c r="A66" s="2"/>
      <c r="B66" s="5"/>
      <c r="C66" s="5"/>
      <c r="D66" s="1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2"/>
      <c r="B67" s="5"/>
      <c r="C67" s="5"/>
      <c r="D67" s="1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2"/>
      <c r="B68" s="5"/>
      <c r="C68" s="5"/>
      <c r="D68" s="1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2"/>
      <c r="B69" s="5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2"/>
      <c r="B70" s="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2"/>
      <c r="B71" s="5"/>
      <c r="C71" s="5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2"/>
      <c r="B72" s="5"/>
      <c r="C72" s="5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2"/>
      <c r="B73" s="5"/>
      <c r="C73" s="5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2"/>
      <c r="B74" s="5"/>
      <c r="C74" s="5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8515625" style="0" customWidth="1"/>
    <col min="2" max="2" width="12.00390625" style="6" bestFit="1" customWidth="1"/>
    <col min="3" max="3" width="7.28125" style="6" customWidth="1"/>
    <col min="4" max="4" width="9.00390625" style="20" bestFit="1" customWidth="1"/>
    <col min="5" max="5" width="8.421875" style="6" customWidth="1"/>
    <col min="6" max="6" width="9.7109375" style="6" customWidth="1"/>
    <col min="7" max="7" width="9.00390625" style="6" bestFit="1" customWidth="1"/>
    <col min="8" max="8" width="9.57421875" style="6" bestFit="1" customWidth="1"/>
    <col min="9" max="9" width="17.140625" style="6" customWidth="1"/>
    <col min="10" max="11" width="9.00390625" style="6" bestFit="1" customWidth="1"/>
    <col min="12" max="12" width="8.8515625" style="6" customWidth="1"/>
    <col min="13" max="14" width="9.00390625" style="6" bestFit="1" customWidth="1"/>
    <col min="15" max="15" width="9.57421875" style="6" bestFit="1" customWidth="1"/>
    <col min="16" max="16" width="9.00390625" style="6" bestFit="1" customWidth="1"/>
    <col min="17" max="21" width="8.8515625" style="6" customWidth="1"/>
    <col min="22" max="22" width="8.8515625" style="24" customWidth="1"/>
    <col min="23" max="23" width="10.00390625" style="0" bestFit="1" customWidth="1"/>
  </cols>
  <sheetData>
    <row r="1" spans="2:22" s="1" customFormat="1" ht="89.25" customHeight="1">
      <c r="B1" s="3" t="s">
        <v>7</v>
      </c>
      <c r="C1" s="21" t="s">
        <v>32</v>
      </c>
      <c r="D1" s="19" t="s">
        <v>8</v>
      </c>
      <c r="E1" s="4" t="s">
        <v>10</v>
      </c>
      <c r="F1" s="4" t="s">
        <v>10</v>
      </c>
      <c r="G1" s="4" t="s">
        <v>12</v>
      </c>
      <c r="H1" s="4" t="s">
        <v>4</v>
      </c>
      <c r="I1" s="4" t="s">
        <v>17</v>
      </c>
      <c r="J1" s="4" t="s">
        <v>1</v>
      </c>
      <c r="K1" s="4" t="s">
        <v>13</v>
      </c>
      <c r="L1" s="4" t="s">
        <v>14</v>
      </c>
      <c r="M1" s="4" t="s">
        <v>9</v>
      </c>
      <c r="N1" s="4" t="s">
        <v>11</v>
      </c>
      <c r="O1" s="4" t="s">
        <v>0</v>
      </c>
      <c r="P1" s="4" t="s">
        <v>2</v>
      </c>
      <c r="Q1" s="4" t="s">
        <v>3</v>
      </c>
      <c r="R1" s="4" t="s">
        <v>5</v>
      </c>
      <c r="S1" s="4" t="s">
        <v>15</v>
      </c>
      <c r="T1" s="4" t="s">
        <v>16</v>
      </c>
      <c r="U1" s="4" t="s">
        <v>6</v>
      </c>
      <c r="V1" s="23"/>
    </row>
    <row r="2" spans="2:22" s="11" customFormat="1" ht="12.75">
      <c r="B2" s="7"/>
      <c r="C2" s="7"/>
      <c r="D2" s="15"/>
      <c r="E2" s="8">
        <v>1.34</v>
      </c>
      <c r="F2" s="8">
        <v>1.27</v>
      </c>
      <c r="G2" s="8">
        <v>1.1</v>
      </c>
      <c r="H2" s="7">
        <v>0.74</v>
      </c>
      <c r="I2" s="8">
        <v>4.67</v>
      </c>
      <c r="J2" s="8">
        <v>1</v>
      </c>
      <c r="K2" s="9">
        <v>0.6</v>
      </c>
      <c r="L2" s="7"/>
      <c r="M2" s="10">
        <v>0.6</v>
      </c>
      <c r="N2" s="8">
        <v>0.08</v>
      </c>
      <c r="O2" s="7">
        <v>0.85</v>
      </c>
      <c r="P2" s="7">
        <v>0.06</v>
      </c>
      <c r="Q2" s="7">
        <v>1.75</v>
      </c>
      <c r="R2" s="7">
        <v>3.14</v>
      </c>
      <c r="S2" s="7">
        <v>0.69</v>
      </c>
      <c r="T2" s="7">
        <v>0.65</v>
      </c>
      <c r="U2" s="7">
        <v>1.5</v>
      </c>
      <c r="V2" s="24">
        <v>17.2</v>
      </c>
    </row>
    <row r="3" spans="2:21" ht="12.75">
      <c r="B3" s="5"/>
      <c r="C3" s="5"/>
      <c r="D3" s="1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2" s="13" customFormat="1" ht="12.75">
      <c r="B4" s="14"/>
      <c r="C4" s="14"/>
      <c r="D4" s="15"/>
      <c r="E4" s="16">
        <v>0.9</v>
      </c>
      <c r="F4" s="16">
        <v>0.83</v>
      </c>
      <c r="G4" s="16">
        <v>0.65</v>
      </c>
      <c r="H4" s="16">
        <v>0.7</v>
      </c>
      <c r="I4" s="16">
        <v>3.45</v>
      </c>
      <c r="J4" s="16">
        <v>0.7</v>
      </c>
      <c r="K4" s="16">
        <v>0.35</v>
      </c>
      <c r="L4" s="14">
        <v>0.18</v>
      </c>
      <c r="M4" s="17">
        <v>0.6</v>
      </c>
      <c r="N4" s="18">
        <v>0.08</v>
      </c>
      <c r="O4" s="18">
        <v>0.85</v>
      </c>
      <c r="P4" s="18">
        <v>0.06</v>
      </c>
      <c r="Q4" s="18">
        <v>1.75</v>
      </c>
      <c r="R4" s="18">
        <v>3</v>
      </c>
      <c r="S4" s="18">
        <v>0.69</v>
      </c>
      <c r="T4" s="18">
        <v>0.65</v>
      </c>
      <c r="U4" s="18">
        <v>1.5</v>
      </c>
      <c r="V4" s="25">
        <v>16.94</v>
      </c>
    </row>
    <row r="5" spans="2:21" ht="12.75">
      <c r="B5" s="5"/>
      <c r="C5" s="5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" s="39" customFormat="1" ht="12.75">
      <c r="A6" s="34">
        <v>1</v>
      </c>
      <c r="B6" s="36" t="s">
        <v>33</v>
      </c>
      <c r="C6" s="36">
        <v>2</v>
      </c>
      <c r="D6" s="37">
        <v>5107</v>
      </c>
      <c r="E6" s="36"/>
      <c r="F6" s="36">
        <v>4238.81</v>
      </c>
      <c r="G6" s="36">
        <v>3319.55</v>
      </c>
      <c r="H6" s="48"/>
      <c r="I6" s="48">
        <v>17619.15</v>
      </c>
      <c r="J6" s="36">
        <v>3574.9</v>
      </c>
      <c r="K6" s="36">
        <v>1787.45</v>
      </c>
      <c r="L6" s="36"/>
      <c r="M6" s="36">
        <v>3064.2</v>
      </c>
      <c r="N6" s="48">
        <v>408.56</v>
      </c>
      <c r="O6" s="48">
        <v>4340.95</v>
      </c>
      <c r="P6" s="48"/>
      <c r="Q6" s="48">
        <v>8937.25</v>
      </c>
      <c r="R6" s="48"/>
      <c r="S6" s="48">
        <v>3523.83</v>
      </c>
      <c r="T6" s="48">
        <v>3319.55</v>
      </c>
      <c r="U6" s="48">
        <v>7660.5</v>
      </c>
      <c r="V6" s="38">
        <v>61794.7</v>
      </c>
      <c r="W6" s="39">
        <v>86512.58</v>
      </c>
    </row>
    <row r="7" spans="1:23" s="39" customFormat="1" ht="12.75">
      <c r="A7" s="34">
        <v>2</v>
      </c>
      <c r="B7" s="36" t="s">
        <v>33</v>
      </c>
      <c r="C7" s="36">
        <v>4</v>
      </c>
      <c r="D7" s="37">
        <v>16365.3</v>
      </c>
      <c r="E7" s="36"/>
      <c r="F7" s="48">
        <v>13583.198999999999</v>
      </c>
      <c r="G7" s="36">
        <v>10637.445</v>
      </c>
      <c r="H7" s="48"/>
      <c r="I7" s="48">
        <v>56460.285</v>
      </c>
      <c r="J7" s="36">
        <v>11455.71</v>
      </c>
      <c r="K7" s="36">
        <v>5727.855</v>
      </c>
      <c r="L7" s="36"/>
      <c r="M7" s="36">
        <v>9819.18</v>
      </c>
      <c r="N7" s="48">
        <v>1309.224</v>
      </c>
      <c r="O7" s="48">
        <v>13910.505</v>
      </c>
      <c r="P7" s="48">
        <v>981.9179999999999</v>
      </c>
      <c r="Q7" s="48">
        <v>28639.274999999998</v>
      </c>
      <c r="R7" s="48"/>
      <c r="S7" s="48">
        <v>11292.056999999999</v>
      </c>
      <c r="T7" s="48">
        <v>10637.445</v>
      </c>
      <c r="U7" s="48">
        <v>24547.95</v>
      </c>
      <c r="V7" s="38">
        <v>199002.048</v>
      </c>
      <c r="W7" s="39">
        <v>277228.182</v>
      </c>
    </row>
    <row r="8" spans="1:23" s="39" customFormat="1" ht="12.75">
      <c r="A8" s="34">
        <v>3</v>
      </c>
      <c r="B8" s="36" t="s">
        <v>33</v>
      </c>
      <c r="C8" s="36">
        <v>6</v>
      </c>
      <c r="D8" s="37">
        <v>6290.3</v>
      </c>
      <c r="E8" s="36"/>
      <c r="F8" s="48">
        <v>5220.949</v>
      </c>
      <c r="G8" s="36">
        <v>4088.695</v>
      </c>
      <c r="H8" s="36"/>
      <c r="I8" s="36">
        <v>21701.535000000003</v>
      </c>
      <c r="J8" s="36">
        <v>4403.21</v>
      </c>
      <c r="K8" s="36">
        <v>2201.605</v>
      </c>
      <c r="L8" s="36"/>
      <c r="M8" s="36">
        <v>3774.18</v>
      </c>
      <c r="N8" s="36">
        <v>503.22400000000005</v>
      </c>
      <c r="O8" s="36">
        <v>5346.755</v>
      </c>
      <c r="P8" s="36">
        <v>377.418</v>
      </c>
      <c r="Q8" s="36">
        <v>11008.025</v>
      </c>
      <c r="R8" s="36"/>
      <c r="S8" s="36">
        <v>4340.307</v>
      </c>
      <c r="T8" s="36">
        <v>4088.695</v>
      </c>
      <c r="U8" s="36">
        <v>9435.45</v>
      </c>
      <c r="V8" s="38">
        <v>76490.04800000001</v>
      </c>
      <c r="W8" s="39">
        <v>106557.68199999999</v>
      </c>
    </row>
    <row r="9" spans="1:23" s="39" customFormat="1" ht="12.75">
      <c r="A9" s="34">
        <v>4</v>
      </c>
      <c r="B9" s="36" t="s">
        <v>34</v>
      </c>
      <c r="C9" s="36">
        <v>2</v>
      </c>
      <c r="D9" s="37">
        <v>3802.3</v>
      </c>
      <c r="E9" s="36"/>
      <c r="F9" s="48">
        <v>3155.909</v>
      </c>
      <c r="G9" s="36">
        <v>2471.495</v>
      </c>
      <c r="H9" s="36"/>
      <c r="I9" s="36">
        <v>13117.935000000001</v>
      </c>
      <c r="J9" s="36">
        <v>2661.61</v>
      </c>
      <c r="K9" s="36"/>
      <c r="L9" s="36">
        <v>684.414</v>
      </c>
      <c r="M9" s="36">
        <v>2281.38</v>
      </c>
      <c r="N9" s="36">
        <v>304.184</v>
      </c>
      <c r="O9" s="36">
        <v>3231.955</v>
      </c>
      <c r="P9" s="36">
        <v>228.138</v>
      </c>
      <c r="Q9" s="36">
        <v>6654.025000000001</v>
      </c>
      <c r="R9" s="36"/>
      <c r="S9" s="36">
        <v>2623.587</v>
      </c>
      <c r="T9" s="36">
        <v>2471.495</v>
      </c>
      <c r="U9" s="36">
        <v>5703.45</v>
      </c>
      <c r="V9" s="38">
        <v>45589.577000000005</v>
      </c>
      <c r="W9" s="39">
        <v>64410.96199999999</v>
      </c>
    </row>
    <row r="10" spans="1:23" s="39" customFormat="1" ht="12.75">
      <c r="A10" s="34">
        <v>5</v>
      </c>
      <c r="B10" s="36" t="s">
        <v>34</v>
      </c>
      <c r="C10" s="36">
        <v>3</v>
      </c>
      <c r="D10" s="37">
        <v>2729.1</v>
      </c>
      <c r="E10" s="36"/>
      <c r="F10" s="48">
        <v>2265.153</v>
      </c>
      <c r="G10" s="36">
        <v>1773.915</v>
      </c>
      <c r="H10" s="36"/>
      <c r="I10" s="36">
        <v>9415.395</v>
      </c>
      <c r="J10" s="36">
        <v>1910.37</v>
      </c>
      <c r="K10" s="36">
        <v>955.185</v>
      </c>
      <c r="L10" s="36"/>
      <c r="M10" s="36">
        <v>1637.46</v>
      </c>
      <c r="N10" s="36">
        <v>218.328</v>
      </c>
      <c r="O10" s="36">
        <v>2319.735</v>
      </c>
      <c r="P10" s="36">
        <v>163.74599999999998</v>
      </c>
      <c r="Q10" s="36">
        <v>4775.925</v>
      </c>
      <c r="R10" s="36"/>
      <c r="S10" s="36">
        <v>1883.0789999999997</v>
      </c>
      <c r="T10" s="36">
        <v>1773.915</v>
      </c>
      <c r="U10" s="36">
        <v>4093.65</v>
      </c>
      <c r="V10" s="38">
        <v>33185.856</v>
      </c>
      <c r="W10" s="39">
        <v>46230.95399999999</v>
      </c>
    </row>
    <row r="11" spans="1:23" s="39" customFormat="1" ht="12.75">
      <c r="A11" s="34">
        <v>6</v>
      </c>
      <c r="B11" s="36" t="s">
        <v>34</v>
      </c>
      <c r="C11" s="36">
        <v>4</v>
      </c>
      <c r="D11" s="37">
        <v>7083.8</v>
      </c>
      <c r="E11" s="36"/>
      <c r="F11" s="48">
        <v>5879.554</v>
      </c>
      <c r="G11" s="36">
        <v>4604.47</v>
      </c>
      <c r="H11" s="36"/>
      <c r="I11" s="36">
        <v>24439.11</v>
      </c>
      <c r="J11" s="36">
        <v>4958.66</v>
      </c>
      <c r="K11" s="36">
        <v>2479.33</v>
      </c>
      <c r="L11" s="36"/>
      <c r="M11" s="36">
        <v>4250.28</v>
      </c>
      <c r="N11" s="36">
        <v>566.7040000000001</v>
      </c>
      <c r="O11" s="36">
        <v>6021.23</v>
      </c>
      <c r="P11" s="36">
        <v>425.028</v>
      </c>
      <c r="Q11" s="36">
        <v>12396.65</v>
      </c>
      <c r="R11" s="36"/>
      <c r="S11" s="36">
        <v>4887.822</v>
      </c>
      <c r="T11" s="36">
        <v>4604.47</v>
      </c>
      <c r="U11" s="36">
        <v>10625.7</v>
      </c>
      <c r="V11" s="38">
        <v>86139.008</v>
      </c>
      <c r="W11" s="39">
        <v>119999.57199999999</v>
      </c>
    </row>
    <row r="12" spans="1:23" s="39" customFormat="1" ht="12.75">
      <c r="A12" s="34">
        <v>7</v>
      </c>
      <c r="B12" s="36" t="s">
        <v>34</v>
      </c>
      <c r="C12" s="36" t="s">
        <v>35</v>
      </c>
      <c r="D12" s="37">
        <v>2171.4</v>
      </c>
      <c r="E12" s="36"/>
      <c r="F12" s="48">
        <v>1802.262</v>
      </c>
      <c r="G12" s="36">
        <v>1411.41</v>
      </c>
      <c r="H12" s="36"/>
      <c r="I12" s="36">
        <v>7491.33</v>
      </c>
      <c r="J12" s="36">
        <v>1519.98</v>
      </c>
      <c r="K12" s="36">
        <v>759.99</v>
      </c>
      <c r="L12" s="36"/>
      <c r="M12" s="36">
        <v>1302.84</v>
      </c>
      <c r="N12" s="36">
        <v>173.71200000000002</v>
      </c>
      <c r="O12" s="36">
        <v>1845.69</v>
      </c>
      <c r="P12" s="36">
        <v>130.284</v>
      </c>
      <c r="Q12" s="36">
        <v>3799.95</v>
      </c>
      <c r="R12" s="36"/>
      <c r="S12" s="36">
        <v>1498.2659999999998</v>
      </c>
      <c r="T12" s="36">
        <v>1411.41</v>
      </c>
      <c r="U12" s="36">
        <v>3257.1</v>
      </c>
      <c r="V12" s="38">
        <v>26404.224000000002</v>
      </c>
      <c r="W12" s="39">
        <v>36783.515999999996</v>
      </c>
    </row>
    <row r="13" spans="1:23" s="39" customFormat="1" ht="12.75">
      <c r="A13" s="34">
        <v>8</v>
      </c>
      <c r="B13" s="36" t="s">
        <v>34</v>
      </c>
      <c r="C13" s="36" t="s">
        <v>36</v>
      </c>
      <c r="D13" s="37">
        <v>1923</v>
      </c>
      <c r="E13" s="50">
        <v>1730.7</v>
      </c>
      <c r="F13" s="36"/>
      <c r="G13" s="36">
        <v>1249.95</v>
      </c>
      <c r="H13" s="36"/>
      <c r="I13" s="36">
        <v>6634.35</v>
      </c>
      <c r="J13" s="36">
        <v>1346.1</v>
      </c>
      <c r="K13" s="36"/>
      <c r="L13" s="36">
        <v>346.14</v>
      </c>
      <c r="M13" s="36">
        <v>1153.8</v>
      </c>
      <c r="N13" s="36">
        <v>153.84</v>
      </c>
      <c r="O13" s="36">
        <v>1634.55</v>
      </c>
      <c r="P13" s="36">
        <v>115.38</v>
      </c>
      <c r="Q13" s="36">
        <v>3365.25</v>
      </c>
      <c r="R13" s="50">
        <v>5769</v>
      </c>
      <c r="S13" s="36">
        <v>1326.87</v>
      </c>
      <c r="T13" s="36">
        <v>1249.95</v>
      </c>
      <c r="U13" s="36">
        <v>2884.5</v>
      </c>
      <c r="V13" s="38">
        <v>28960.38</v>
      </c>
      <c r="W13" s="39">
        <v>32575.62</v>
      </c>
    </row>
    <row r="14" spans="1:23" s="39" customFormat="1" ht="12.75">
      <c r="A14" s="34">
        <v>9</v>
      </c>
      <c r="B14" s="36" t="s">
        <v>34</v>
      </c>
      <c r="C14" s="36">
        <v>6</v>
      </c>
      <c r="D14" s="37">
        <v>2744.98</v>
      </c>
      <c r="E14" s="36"/>
      <c r="F14" s="48">
        <v>2278.3334</v>
      </c>
      <c r="G14" s="36">
        <v>1784.237</v>
      </c>
      <c r="H14" s="36"/>
      <c r="I14" s="36">
        <v>9470.181</v>
      </c>
      <c r="J14" s="36">
        <v>1921.4859999999999</v>
      </c>
      <c r="K14" s="36">
        <v>960.7429999999999</v>
      </c>
      <c r="L14" s="36"/>
      <c r="M14" s="36">
        <v>1646.988</v>
      </c>
      <c r="N14" s="36">
        <v>219.5984</v>
      </c>
      <c r="O14" s="36">
        <v>2333.233</v>
      </c>
      <c r="P14" s="36">
        <v>164.6988</v>
      </c>
      <c r="Q14" s="36">
        <v>4803.715</v>
      </c>
      <c r="R14" s="36"/>
      <c r="S14" s="36">
        <v>1894.0361999999998</v>
      </c>
      <c r="T14" s="36">
        <v>1784.237</v>
      </c>
      <c r="U14" s="36">
        <v>4117.47</v>
      </c>
      <c r="V14" s="38">
        <v>33378.9568</v>
      </c>
      <c r="W14" s="39">
        <v>46499.96119999999</v>
      </c>
    </row>
    <row r="15" spans="1:23" s="39" customFormat="1" ht="12.75">
      <c r="A15" s="34">
        <v>10</v>
      </c>
      <c r="B15" s="36" t="s">
        <v>34</v>
      </c>
      <c r="C15" s="36">
        <v>7</v>
      </c>
      <c r="D15" s="37">
        <v>2738.6</v>
      </c>
      <c r="E15" s="36"/>
      <c r="F15" s="48">
        <v>2273.038</v>
      </c>
      <c r="G15" s="36">
        <v>1780.09</v>
      </c>
      <c r="H15" s="36"/>
      <c r="I15" s="36">
        <v>9448.17</v>
      </c>
      <c r="J15" s="36">
        <v>1917.02</v>
      </c>
      <c r="K15" s="36">
        <v>958.51</v>
      </c>
      <c r="L15" s="36"/>
      <c r="M15" s="36">
        <v>1643.16</v>
      </c>
      <c r="N15" s="36">
        <v>219.088</v>
      </c>
      <c r="O15" s="36">
        <v>2327.81</v>
      </c>
      <c r="P15" s="36">
        <v>164.316</v>
      </c>
      <c r="Q15" s="36">
        <v>4792.55</v>
      </c>
      <c r="R15" s="36"/>
      <c r="S15" s="36">
        <v>1889.6339999999998</v>
      </c>
      <c r="T15" s="36">
        <v>1780.09</v>
      </c>
      <c r="U15" s="36">
        <v>4107.9</v>
      </c>
      <c r="V15" s="38">
        <v>33301.376</v>
      </c>
      <c r="W15" s="39">
        <v>46391.88399999999</v>
      </c>
    </row>
    <row r="16" spans="1:23" s="39" customFormat="1" ht="12.75">
      <c r="A16" s="34">
        <v>11</v>
      </c>
      <c r="B16" s="36" t="s">
        <v>34</v>
      </c>
      <c r="C16" s="36">
        <v>8</v>
      </c>
      <c r="D16" s="37">
        <v>4400.1</v>
      </c>
      <c r="E16" s="36"/>
      <c r="F16" s="48">
        <v>3652.083</v>
      </c>
      <c r="G16" s="36">
        <v>2860.0650000000005</v>
      </c>
      <c r="H16" s="36"/>
      <c r="I16" s="36">
        <v>15180.345000000001</v>
      </c>
      <c r="J16" s="36">
        <v>3080.07</v>
      </c>
      <c r="K16" s="36">
        <v>1540.035</v>
      </c>
      <c r="L16" s="36"/>
      <c r="M16" s="36">
        <v>2640.06</v>
      </c>
      <c r="N16" s="36">
        <v>352.00800000000004</v>
      </c>
      <c r="O16" s="36">
        <v>3740.085</v>
      </c>
      <c r="P16" s="36">
        <v>264.00600000000003</v>
      </c>
      <c r="Q16" s="36">
        <v>7700.175000000001</v>
      </c>
      <c r="R16" s="36"/>
      <c r="S16" s="36">
        <v>3036.069</v>
      </c>
      <c r="T16" s="36">
        <v>2860.0650000000005</v>
      </c>
      <c r="U16" s="36">
        <v>6600.15</v>
      </c>
      <c r="V16" s="38">
        <v>53505.216000000015</v>
      </c>
      <c r="W16" s="39">
        <v>74537.694</v>
      </c>
    </row>
    <row r="17" spans="1:23" s="39" customFormat="1" ht="12.75">
      <c r="A17" s="34">
        <v>12</v>
      </c>
      <c r="B17" s="36" t="s">
        <v>34</v>
      </c>
      <c r="C17" s="36">
        <v>9</v>
      </c>
      <c r="D17" s="37">
        <v>1982.6</v>
      </c>
      <c r="E17" s="50">
        <v>1784.34</v>
      </c>
      <c r="F17" s="36"/>
      <c r="G17" s="36">
        <v>1288.69</v>
      </c>
      <c r="H17" s="36"/>
      <c r="I17" s="36">
        <v>6839.97</v>
      </c>
      <c r="J17" s="36">
        <v>1387.82</v>
      </c>
      <c r="K17" s="36"/>
      <c r="L17" s="36">
        <v>356.868</v>
      </c>
      <c r="M17" s="36">
        <v>1189.56</v>
      </c>
      <c r="N17" s="36">
        <v>158.608</v>
      </c>
      <c r="O17" s="36">
        <v>1685.21</v>
      </c>
      <c r="P17" s="36">
        <v>118.95599999999999</v>
      </c>
      <c r="Q17" s="36">
        <v>3469.55</v>
      </c>
      <c r="R17" s="50">
        <v>5947.8</v>
      </c>
      <c r="S17" s="36">
        <v>1367.994</v>
      </c>
      <c r="T17" s="36">
        <v>1288.69</v>
      </c>
      <c r="U17" s="36">
        <v>2973.9</v>
      </c>
      <c r="V17" s="38">
        <v>29857.956</v>
      </c>
      <c r="W17" s="39">
        <v>33585.24399999999</v>
      </c>
    </row>
    <row r="18" spans="1:23" s="39" customFormat="1" ht="12.75">
      <c r="A18" s="34">
        <v>13</v>
      </c>
      <c r="B18" s="36" t="s">
        <v>34</v>
      </c>
      <c r="C18" s="36">
        <v>11</v>
      </c>
      <c r="D18" s="37">
        <v>7337.9</v>
      </c>
      <c r="E18" s="36"/>
      <c r="F18" s="48">
        <v>6090.456999999999</v>
      </c>
      <c r="G18" s="36">
        <v>4769.635</v>
      </c>
      <c r="H18" s="36"/>
      <c r="I18" s="36">
        <v>25315.755</v>
      </c>
      <c r="J18" s="36">
        <v>5136.53</v>
      </c>
      <c r="K18" s="36">
        <v>2568.265</v>
      </c>
      <c r="L18" s="36"/>
      <c r="M18" s="36">
        <v>4402.74</v>
      </c>
      <c r="N18" s="36">
        <v>587.032</v>
      </c>
      <c r="O18" s="36">
        <v>6237.214999999999</v>
      </c>
      <c r="P18" s="36">
        <v>440.27399999999994</v>
      </c>
      <c r="Q18" s="36">
        <v>12841.324999999999</v>
      </c>
      <c r="R18" s="36"/>
      <c r="S18" s="36">
        <v>5063.150999999999</v>
      </c>
      <c r="T18" s="36">
        <v>4769.635</v>
      </c>
      <c r="U18" s="36">
        <v>11006.85</v>
      </c>
      <c r="V18" s="38">
        <v>89228.86399999997</v>
      </c>
      <c r="W18" s="39">
        <v>124304.02599999998</v>
      </c>
    </row>
    <row r="19" spans="1:23" s="39" customFormat="1" ht="12.75">
      <c r="A19" s="34">
        <v>14</v>
      </c>
      <c r="B19" s="36" t="s">
        <v>34</v>
      </c>
      <c r="C19" s="49" t="s">
        <v>37</v>
      </c>
      <c r="D19" s="37">
        <v>2700.7</v>
      </c>
      <c r="E19" s="36"/>
      <c r="F19" s="48">
        <v>2241.5809999999997</v>
      </c>
      <c r="G19" s="36">
        <v>1755.455</v>
      </c>
      <c r="H19" s="36"/>
      <c r="I19" s="36">
        <v>9317.414999999999</v>
      </c>
      <c r="J19" s="36">
        <v>1890.49</v>
      </c>
      <c r="K19" s="36">
        <v>945.245</v>
      </c>
      <c r="L19" s="36"/>
      <c r="M19" s="36">
        <v>1620.42</v>
      </c>
      <c r="N19" s="36">
        <v>216.05599999999998</v>
      </c>
      <c r="O19" s="36">
        <v>2295.595</v>
      </c>
      <c r="P19" s="36">
        <v>162.04199999999997</v>
      </c>
      <c r="Q19" s="36">
        <v>4726.224999999999</v>
      </c>
      <c r="R19" s="36"/>
      <c r="S19" s="36">
        <v>1863.4829999999997</v>
      </c>
      <c r="T19" s="36">
        <v>1755.455</v>
      </c>
      <c r="U19" s="36">
        <v>4051.05</v>
      </c>
      <c r="V19" s="38">
        <v>32840.512</v>
      </c>
      <c r="W19" s="39">
        <v>45749.85799999999</v>
      </c>
    </row>
    <row r="20" spans="1:23" s="39" customFormat="1" ht="12.75">
      <c r="A20" s="34">
        <v>15</v>
      </c>
      <c r="B20" s="36" t="s">
        <v>34</v>
      </c>
      <c r="C20" s="36">
        <v>13</v>
      </c>
      <c r="D20" s="37">
        <v>4307.4</v>
      </c>
      <c r="E20" s="36"/>
      <c r="F20" s="48">
        <v>3575.1419999999994</v>
      </c>
      <c r="G20" s="36">
        <v>2799.81</v>
      </c>
      <c r="H20" s="36"/>
      <c r="I20" s="36">
        <v>14860.53</v>
      </c>
      <c r="J20" s="36">
        <v>3015.18</v>
      </c>
      <c r="K20" s="36">
        <v>1507.59</v>
      </c>
      <c r="L20" s="36"/>
      <c r="M20" s="36">
        <v>2584.44</v>
      </c>
      <c r="N20" s="36">
        <v>344.592</v>
      </c>
      <c r="O20" s="36">
        <v>3661.29</v>
      </c>
      <c r="P20" s="36">
        <v>258.44399999999996</v>
      </c>
      <c r="Q20" s="36">
        <v>7537.95</v>
      </c>
      <c r="R20" s="36"/>
      <c r="S20" s="36">
        <v>2972.1059999999993</v>
      </c>
      <c r="T20" s="36">
        <v>2799.81</v>
      </c>
      <c r="U20" s="36">
        <v>6461.1</v>
      </c>
      <c r="V20" s="38">
        <v>52377.98399999999</v>
      </c>
      <c r="W20" s="39">
        <v>72967.35599999999</v>
      </c>
    </row>
    <row r="21" spans="1:23" s="39" customFormat="1" ht="12.75">
      <c r="A21" s="34">
        <v>16</v>
      </c>
      <c r="B21" s="36" t="s">
        <v>34</v>
      </c>
      <c r="C21" s="36">
        <v>14</v>
      </c>
      <c r="D21" s="37">
        <v>2721.4</v>
      </c>
      <c r="E21" s="36"/>
      <c r="F21" s="48">
        <v>2258.762</v>
      </c>
      <c r="G21" s="36">
        <v>1768.91</v>
      </c>
      <c r="H21" s="36"/>
      <c r="I21" s="36">
        <v>9388.83</v>
      </c>
      <c r="J21" s="36">
        <v>1904.98</v>
      </c>
      <c r="K21" s="36">
        <v>952.49</v>
      </c>
      <c r="L21" s="36"/>
      <c r="M21" s="36">
        <v>1632.84</v>
      </c>
      <c r="N21" s="36">
        <v>217.71200000000002</v>
      </c>
      <c r="O21" s="36">
        <v>2313.19</v>
      </c>
      <c r="P21" s="36">
        <v>163.284</v>
      </c>
      <c r="Q21" s="36">
        <v>4762.45</v>
      </c>
      <c r="R21" s="36"/>
      <c r="S21" s="36">
        <v>1877.7659999999998</v>
      </c>
      <c r="T21" s="36">
        <v>1768.91</v>
      </c>
      <c r="U21" s="36">
        <v>4082.1</v>
      </c>
      <c r="V21" s="38">
        <v>33092.223999999995</v>
      </c>
      <c r="W21" s="39">
        <v>46100.515999999996</v>
      </c>
    </row>
    <row r="22" spans="1:23" s="39" customFormat="1" ht="12.75">
      <c r="A22" s="34">
        <v>17</v>
      </c>
      <c r="B22" s="36" t="s">
        <v>34</v>
      </c>
      <c r="C22" s="36">
        <v>15</v>
      </c>
      <c r="D22" s="37">
        <v>2713.5</v>
      </c>
      <c r="E22" s="36"/>
      <c r="F22" s="48">
        <v>2252.205</v>
      </c>
      <c r="G22" s="36">
        <v>1763.775</v>
      </c>
      <c r="H22" s="36"/>
      <c r="I22" s="36">
        <v>9361.575</v>
      </c>
      <c r="J22" s="36">
        <v>1899.45</v>
      </c>
      <c r="K22" s="36">
        <v>949.725</v>
      </c>
      <c r="L22" s="36"/>
      <c r="M22" s="36">
        <v>1628.1</v>
      </c>
      <c r="N22" s="36">
        <v>217.08</v>
      </c>
      <c r="O22" s="36">
        <v>2306.475</v>
      </c>
      <c r="P22" s="36">
        <v>162.81</v>
      </c>
      <c r="Q22" s="36">
        <v>4748.625</v>
      </c>
      <c r="R22" s="36"/>
      <c r="S22" s="36">
        <v>1872.315</v>
      </c>
      <c r="T22" s="36">
        <v>1763.775</v>
      </c>
      <c r="U22" s="36">
        <v>4070.25</v>
      </c>
      <c r="V22" s="38">
        <v>32996.16</v>
      </c>
      <c r="W22" s="39">
        <v>45966.69</v>
      </c>
    </row>
    <row r="23" spans="1:23" s="39" customFormat="1" ht="12.75">
      <c r="A23" s="34">
        <v>18</v>
      </c>
      <c r="B23" s="36" t="s">
        <v>34</v>
      </c>
      <c r="C23" s="36" t="s">
        <v>38</v>
      </c>
      <c r="D23" s="37">
        <v>3204.8</v>
      </c>
      <c r="E23" s="36"/>
      <c r="F23" s="48">
        <v>2659.984</v>
      </c>
      <c r="G23" s="36">
        <v>2083.12</v>
      </c>
      <c r="H23" s="36"/>
      <c r="I23" s="36">
        <v>11056.56</v>
      </c>
      <c r="J23" s="36">
        <v>2243.36</v>
      </c>
      <c r="K23" s="36">
        <v>1121.68</v>
      </c>
      <c r="L23" s="36"/>
      <c r="M23" s="36">
        <v>1922.88</v>
      </c>
      <c r="N23" s="36">
        <v>256.384</v>
      </c>
      <c r="O23" s="36">
        <v>2724.08</v>
      </c>
      <c r="P23" s="36">
        <v>192.288</v>
      </c>
      <c r="Q23" s="36">
        <v>5608.4</v>
      </c>
      <c r="R23" s="36"/>
      <c r="S23" s="36">
        <v>2211.312</v>
      </c>
      <c r="T23" s="36">
        <v>2083.12</v>
      </c>
      <c r="U23" s="36">
        <v>4807.2</v>
      </c>
      <c r="V23" s="38">
        <v>38970.368</v>
      </c>
      <c r="W23" s="39">
        <v>54289.312</v>
      </c>
    </row>
    <row r="24" spans="1:23" s="39" customFormat="1" ht="14.25" customHeight="1">
      <c r="A24" s="34">
        <v>19</v>
      </c>
      <c r="B24" s="36" t="s">
        <v>34</v>
      </c>
      <c r="C24" s="36" t="s">
        <v>39</v>
      </c>
      <c r="D24" s="37">
        <v>2035.7</v>
      </c>
      <c r="E24" s="36"/>
      <c r="F24" s="48">
        <v>1689.6309999999999</v>
      </c>
      <c r="G24" s="36">
        <v>1323.205</v>
      </c>
      <c r="H24" s="36"/>
      <c r="I24" s="36">
        <v>7023.165000000001</v>
      </c>
      <c r="J24" s="36">
        <v>1424.99</v>
      </c>
      <c r="K24" s="36"/>
      <c r="L24" s="36">
        <v>366.426</v>
      </c>
      <c r="M24" s="36">
        <v>1221.42</v>
      </c>
      <c r="N24" s="36">
        <v>162.856</v>
      </c>
      <c r="O24" s="36">
        <v>1730.345</v>
      </c>
      <c r="P24" s="36">
        <v>122.142</v>
      </c>
      <c r="Q24" s="36">
        <v>3562.475</v>
      </c>
      <c r="R24" s="36"/>
      <c r="S24" s="36">
        <v>1404.6329999999998</v>
      </c>
      <c r="T24" s="36">
        <v>1323.205</v>
      </c>
      <c r="U24" s="36">
        <v>3053.55</v>
      </c>
      <c r="V24" s="38">
        <v>24408.043</v>
      </c>
      <c r="W24" s="39">
        <v>34484.757999999994</v>
      </c>
    </row>
    <row r="25" spans="1:23" s="39" customFormat="1" ht="12.75">
      <c r="A25" s="34">
        <v>20</v>
      </c>
      <c r="B25" s="36" t="s">
        <v>34</v>
      </c>
      <c r="C25" s="36" t="s">
        <v>40</v>
      </c>
      <c r="D25" s="37">
        <v>3010.1</v>
      </c>
      <c r="E25" s="36"/>
      <c r="F25" s="48">
        <v>2498.383</v>
      </c>
      <c r="G25" s="36">
        <v>1956.565</v>
      </c>
      <c r="H25" s="36"/>
      <c r="I25" s="36">
        <v>10384.845</v>
      </c>
      <c r="J25" s="36">
        <v>2107.07</v>
      </c>
      <c r="K25" s="36"/>
      <c r="L25" s="36">
        <v>541.818</v>
      </c>
      <c r="M25" s="36">
        <v>1806.06</v>
      </c>
      <c r="N25" s="36">
        <v>240.808</v>
      </c>
      <c r="O25" s="36">
        <v>2558.585</v>
      </c>
      <c r="P25" s="36"/>
      <c r="Q25" s="36">
        <v>5267.675</v>
      </c>
      <c r="R25" s="36"/>
      <c r="S25" s="36">
        <v>2076.9689999999996</v>
      </c>
      <c r="T25" s="36">
        <v>1956.565</v>
      </c>
      <c r="U25" s="36">
        <v>4515.15</v>
      </c>
      <c r="V25" s="38">
        <v>35910.492999999995</v>
      </c>
      <c r="W25" s="39">
        <v>50991.09399999999</v>
      </c>
    </row>
    <row r="26" spans="1:23" s="39" customFormat="1" ht="12.75">
      <c r="A26" s="34">
        <v>21</v>
      </c>
      <c r="B26" s="36" t="s">
        <v>34</v>
      </c>
      <c r="C26" s="36" t="s">
        <v>41</v>
      </c>
      <c r="D26" s="37">
        <v>2951.9</v>
      </c>
      <c r="E26" s="36"/>
      <c r="F26" s="48">
        <v>2450.0769999999998</v>
      </c>
      <c r="G26" s="36">
        <v>1918.735</v>
      </c>
      <c r="H26" s="36"/>
      <c r="I26" s="36">
        <v>10184.055</v>
      </c>
      <c r="J26" s="36">
        <v>2066.33</v>
      </c>
      <c r="K26" s="36"/>
      <c r="L26" s="36">
        <v>531.342</v>
      </c>
      <c r="M26" s="36">
        <v>1771.14</v>
      </c>
      <c r="N26" s="36">
        <v>236.15200000000002</v>
      </c>
      <c r="O26" s="36">
        <v>2509.115</v>
      </c>
      <c r="P26" s="36"/>
      <c r="Q26" s="36">
        <v>5165.825</v>
      </c>
      <c r="R26" s="36"/>
      <c r="S26" s="36">
        <v>2036.811</v>
      </c>
      <c r="T26" s="36">
        <v>1918.735</v>
      </c>
      <c r="U26" s="36">
        <v>4427.85</v>
      </c>
      <c r="V26" s="38">
        <v>35216.167</v>
      </c>
      <c r="W26" s="39">
        <v>50005.185999999994</v>
      </c>
    </row>
    <row r="27" spans="1:23" s="39" customFormat="1" ht="12.75">
      <c r="A27" s="34">
        <v>22</v>
      </c>
      <c r="B27" s="36" t="s">
        <v>34</v>
      </c>
      <c r="C27" s="36" t="s">
        <v>42</v>
      </c>
      <c r="D27" s="37">
        <v>2997.7</v>
      </c>
      <c r="E27" s="36"/>
      <c r="F27" s="48">
        <v>2488.091</v>
      </c>
      <c r="G27" s="36">
        <v>1948.505</v>
      </c>
      <c r="H27" s="36"/>
      <c r="I27" s="36">
        <v>10342.065</v>
      </c>
      <c r="J27" s="36">
        <v>2098.39</v>
      </c>
      <c r="K27" s="36"/>
      <c r="L27" s="36">
        <v>539.5859999999999</v>
      </c>
      <c r="M27" s="36">
        <v>1798.62</v>
      </c>
      <c r="N27" s="36">
        <v>239.816</v>
      </c>
      <c r="O27" s="36">
        <v>2548.045</v>
      </c>
      <c r="P27" s="36"/>
      <c r="Q27" s="36">
        <v>5245.974999999999</v>
      </c>
      <c r="R27" s="36"/>
      <c r="S27" s="36">
        <v>2068.4129999999996</v>
      </c>
      <c r="T27" s="36">
        <v>1948.505</v>
      </c>
      <c r="U27" s="36">
        <v>4496.55</v>
      </c>
      <c r="V27" s="38">
        <v>35762.560999999994</v>
      </c>
      <c r="W27" s="39">
        <v>50781.03799999999</v>
      </c>
    </row>
    <row r="28" spans="1:23" s="39" customFormat="1" ht="12.75">
      <c r="A28" s="34">
        <v>23</v>
      </c>
      <c r="B28" s="36" t="s">
        <v>34</v>
      </c>
      <c r="C28" s="36" t="s">
        <v>43</v>
      </c>
      <c r="D28" s="37">
        <v>3062.2</v>
      </c>
      <c r="E28" s="36"/>
      <c r="F28" s="48">
        <v>2541.6259999999997</v>
      </c>
      <c r="G28" s="36">
        <v>1990.43</v>
      </c>
      <c r="H28" s="36"/>
      <c r="I28" s="36">
        <v>10564.59</v>
      </c>
      <c r="J28" s="36">
        <v>2143.54</v>
      </c>
      <c r="K28" s="36"/>
      <c r="L28" s="36">
        <v>551.1959999999999</v>
      </c>
      <c r="M28" s="36">
        <v>1837.32</v>
      </c>
      <c r="N28" s="36">
        <v>244.976</v>
      </c>
      <c r="O28" s="36">
        <v>2602.87</v>
      </c>
      <c r="P28" s="36"/>
      <c r="Q28" s="36">
        <v>5358.85</v>
      </c>
      <c r="R28" s="36"/>
      <c r="S28" s="36">
        <v>2112.9179999999997</v>
      </c>
      <c r="T28" s="36">
        <v>1990.43</v>
      </c>
      <c r="U28" s="36">
        <v>4593.3</v>
      </c>
      <c r="V28" s="38">
        <v>36532.046</v>
      </c>
      <c r="W28" s="39">
        <v>51873.66799999999</v>
      </c>
    </row>
    <row r="29" spans="1:23" s="39" customFormat="1" ht="12.75">
      <c r="A29" s="34">
        <v>24</v>
      </c>
      <c r="B29" s="36" t="s">
        <v>34</v>
      </c>
      <c r="C29" s="36">
        <v>22</v>
      </c>
      <c r="D29" s="37">
        <v>4402.4</v>
      </c>
      <c r="E29" s="36"/>
      <c r="F29" s="48">
        <v>3653.9919999999997</v>
      </c>
      <c r="G29" s="36">
        <v>2861.56</v>
      </c>
      <c r="H29" s="36"/>
      <c r="I29" s="36">
        <v>15188.28</v>
      </c>
      <c r="J29" s="36">
        <v>3081.68</v>
      </c>
      <c r="K29" s="36">
        <v>1540.84</v>
      </c>
      <c r="L29" s="36"/>
      <c r="M29" s="36">
        <v>2641.44</v>
      </c>
      <c r="N29" s="36">
        <v>352.19199999999995</v>
      </c>
      <c r="O29" s="36">
        <v>3742.04</v>
      </c>
      <c r="P29" s="36">
        <v>264.14399999999995</v>
      </c>
      <c r="Q29" s="36">
        <v>7704.2</v>
      </c>
      <c r="R29" s="36"/>
      <c r="S29" s="36">
        <v>3037.6559999999995</v>
      </c>
      <c r="T29" s="36">
        <v>2861.56</v>
      </c>
      <c r="U29" s="36">
        <v>6603.6</v>
      </c>
      <c r="V29" s="38">
        <v>53533.183999999994</v>
      </c>
      <c r="W29" s="39">
        <v>74576.65599999999</v>
      </c>
    </row>
    <row r="30" spans="1:23" s="39" customFormat="1" ht="12.75">
      <c r="A30" s="34">
        <v>25</v>
      </c>
      <c r="B30" s="36" t="s">
        <v>34</v>
      </c>
      <c r="C30" s="36" t="s">
        <v>44</v>
      </c>
      <c r="D30" s="37">
        <v>3400.8</v>
      </c>
      <c r="E30" s="50"/>
      <c r="F30" s="36"/>
      <c r="G30" s="36">
        <v>2210.52</v>
      </c>
      <c r="H30" s="36"/>
      <c r="I30" s="36">
        <v>11732.76</v>
      </c>
      <c r="J30" s="36">
        <v>2380.56</v>
      </c>
      <c r="K30" s="36"/>
      <c r="L30" s="36">
        <v>612.144</v>
      </c>
      <c r="M30" s="36">
        <v>2040.48</v>
      </c>
      <c r="N30" s="36">
        <v>272.064</v>
      </c>
      <c r="O30" s="36">
        <v>2890.68</v>
      </c>
      <c r="P30" s="36">
        <v>204.048</v>
      </c>
      <c r="Q30" s="36">
        <v>5951.4</v>
      </c>
      <c r="R30" s="50">
        <v>10202.4</v>
      </c>
      <c r="S30" s="36">
        <v>2346.552</v>
      </c>
      <c r="T30" s="36">
        <v>2210.52</v>
      </c>
      <c r="U30" s="36">
        <v>5101.2</v>
      </c>
      <c r="V30" s="38">
        <v>48155.327999999994</v>
      </c>
      <c r="W30" s="39">
        <v>57609.551999999996</v>
      </c>
    </row>
    <row r="31" spans="1:23" s="39" customFormat="1" ht="12.75">
      <c r="A31" s="34">
        <v>26</v>
      </c>
      <c r="B31" s="36" t="s">
        <v>34</v>
      </c>
      <c r="C31" s="36">
        <v>23</v>
      </c>
      <c r="D31" s="37">
        <v>3133.5</v>
      </c>
      <c r="E31" s="36"/>
      <c r="F31" s="48">
        <v>2600.805</v>
      </c>
      <c r="G31" s="36">
        <v>2036.775</v>
      </c>
      <c r="H31" s="36"/>
      <c r="I31" s="36">
        <v>10810.575</v>
      </c>
      <c r="J31" s="36">
        <v>2193.45</v>
      </c>
      <c r="K31" s="36">
        <v>1096.725</v>
      </c>
      <c r="L31" s="36"/>
      <c r="M31" s="36">
        <v>1880.1</v>
      </c>
      <c r="N31" s="36">
        <v>250.68</v>
      </c>
      <c r="O31" s="36">
        <v>2663.475</v>
      </c>
      <c r="P31" s="36">
        <v>188.01</v>
      </c>
      <c r="Q31" s="36">
        <v>5483.625</v>
      </c>
      <c r="R31" s="36"/>
      <c r="S31" s="36">
        <v>2162.115</v>
      </c>
      <c r="T31" s="36">
        <v>2036.775</v>
      </c>
      <c r="U31" s="36">
        <v>4700.25</v>
      </c>
      <c r="V31" s="38">
        <v>38103.36</v>
      </c>
      <c r="W31" s="39">
        <v>53081.49</v>
      </c>
    </row>
    <row r="32" spans="1:23" s="39" customFormat="1" ht="12.75">
      <c r="A32" s="34">
        <v>27</v>
      </c>
      <c r="B32" s="36" t="s">
        <v>34</v>
      </c>
      <c r="C32" s="36" t="s">
        <v>45</v>
      </c>
      <c r="D32" s="37">
        <v>1968.5</v>
      </c>
      <c r="E32" s="50">
        <v>1771.65</v>
      </c>
      <c r="F32" s="36"/>
      <c r="G32" s="36">
        <v>1279.525</v>
      </c>
      <c r="H32" s="36"/>
      <c r="I32" s="36">
        <v>6791.325000000001</v>
      </c>
      <c r="J32" s="36">
        <v>1377.95</v>
      </c>
      <c r="K32" s="36"/>
      <c r="L32" s="36">
        <v>354.33</v>
      </c>
      <c r="M32" s="36">
        <v>1181.1</v>
      </c>
      <c r="N32" s="36">
        <v>157.48</v>
      </c>
      <c r="O32" s="36">
        <v>1673.225</v>
      </c>
      <c r="P32" s="36">
        <v>118.11</v>
      </c>
      <c r="Q32" s="36">
        <v>3444.875</v>
      </c>
      <c r="R32" s="50">
        <v>5905.5</v>
      </c>
      <c r="S32" s="36">
        <v>1358.265</v>
      </c>
      <c r="T32" s="36">
        <v>1279.525</v>
      </c>
      <c r="U32" s="36">
        <v>2952.75</v>
      </c>
      <c r="V32" s="38">
        <v>29645.61</v>
      </c>
      <c r="W32" s="39">
        <v>33346.39</v>
      </c>
    </row>
    <row r="33" spans="1:23" s="39" customFormat="1" ht="12.75">
      <c r="A33" s="34">
        <v>28</v>
      </c>
      <c r="B33" s="36" t="s">
        <v>34</v>
      </c>
      <c r="C33" s="36" t="s">
        <v>46</v>
      </c>
      <c r="D33" s="37">
        <v>1668.2</v>
      </c>
      <c r="E33" s="50">
        <v>1501.38</v>
      </c>
      <c r="F33" s="36"/>
      <c r="G33" s="36">
        <v>1084.33</v>
      </c>
      <c r="H33" s="36"/>
      <c r="I33" s="36">
        <v>5755.29</v>
      </c>
      <c r="J33" s="36">
        <v>1167.74</v>
      </c>
      <c r="K33" s="36"/>
      <c r="L33" s="36">
        <v>300.276</v>
      </c>
      <c r="M33" s="36">
        <v>1000.92</v>
      </c>
      <c r="N33" s="36">
        <v>133.45600000000002</v>
      </c>
      <c r="O33" s="36">
        <v>1417.97</v>
      </c>
      <c r="P33" s="36">
        <v>100.092</v>
      </c>
      <c r="Q33" s="36">
        <v>2919.35</v>
      </c>
      <c r="R33" s="50">
        <v>5004.6</v>
      </c>
      <c r="S33" s="36">
        <v>1151.058</v>
      </c>
      <c r="T33" s="36">
        <v>1084.33</v>
      </c>
      <c r="U33" s="36">
        <v>2502.3</v>
      </c>
      <c r="V33" s="38">
        <v>25123.092000000004</v>
      </c>
      <c r="W33" s="39">
        <v>28259.307999999997</v>
      </c>
    </row>
    <row r="34" spans="1:23" s="39" customFormat="1" ht="12.75">
      <c r="A34" s="34">
        <v>29</v>
      </c>
      <c r="B34" s="36" t="s">
        <v>34</v>
      </c>
      <c r="C34" s="36">
        <v>24</v>
      </c>
      <c r="D34" s="37">
        <v>4873.8</v>
      </c>
      <c r="E34" s="36"/>
      <c r="F34" s="48">
        <v>4045.254</v>
      </c>
      <c r="G34" s="36">
        <v>3167.97</v>
      </c>
      <c r="H34" s="36"/>
      <c r="I34" s="36">
        <v>16814.61</v>
      </c>
      <c r="J34" s="36">
        <v>3411.66</v>
      </c>
      <c r="K34" s="36">
        <v>1705.83</v>
      </c>
      <c r="L34" s="36"/>
      <c r="M34" s="36">
        <v>2924.28</v>
      </c>
      <c r="N34" s="36">
        <v>389.904</v>
      </c>
      <c r="O34" s="36">
        <v>4142.73</v>
      </c>
      <c r="P34" s="36">
        <v>292.428</v>
      </c>
      <c r="Q34" s="36">
        <v>8529.15</v>
      </c>
      <c r="R34" s="36"/>
      <c r="S34" s="36">
        <v>3362.922</v>
      </c>
      <c r="T34" s="36">
        <v>3167.97</v>
      </c>
      <c r="U34" s="36">
        <v>7310.7</v>
      </c>
      <c r="V34" s="38">
        <v>59265.407999999996</v>
      </c>
      <c r="W34" s="39">
        <v>82562.17199999999</v>
      </c>
    </row>
    <row r="35" spans="1:23" s="39" customFormat="1" ht="12.75">
      <c r="A35" s="34">
        <v>30</v>
      </c>
      <c r="B35" s="36" t="s">
        <v>34</v>
      </c>
      <c r="C35" s="36">
        <v>25</v>
      </c>
      <c r="D35" s="37">
        <v>5679.4</v>
      </c>
      <c r="E35" s="36"/>
      <c r="F35" s="48">
        <v>4713.901999999999</v>
      </c>
      <c r="G35" s="36">
        <v>3691.61</v>
      </c>
      <c r="H35" s="36"/>
      <c r="I35" s="36">
        <v>19593.93</v>
      </c>
      <c r="J35" s="36">
        <v>3975.58</v>
      </c>
      <c r="K35" s="36">
        <v>1987.79</v>
      </c>
      <c r="L35" s="36"/>
      <c r="M35" s="36">
        <v>3407.64</v>
      </c>
      <c r="N35" s="36">
        <v>454.352</v>
      </c>
      <c r="O35" s="36">
        <v>4827.49</v>
      </c>
      <c r="P35" s="36">
        <v>340.76399999999995</v>
      </c>
      <c r="Q35" s="36">
        <v>9938.95</v>
      </c>
      <c r="R35" s="36"/>
      <c r="S35" s="36">
        <v>3918.7859999999996</v>
      </c>
      <c r="T35" s="36">
        <v>3691.61</v>
      </c>
      <c r="U35" s="36">
        <v>8519.1</v>
      </c>
      <c r="V35" s="38">
        <v>69061.50399999999</v>
      </c>
      <c r="W35" s="39">
        <v>96209.03599999998</v>
      </c>
    </row>
    <row r="36" spans="1:23" s="39" customFormat="1" ht="12.75">
      <c r="A36" s="34">
        <v>31</v>
      </c>
      <c r="B36" s="36" t="s">
        <v>34</v>
      </c>
      <c r="C36" s="36">
        <v>26</v>
      </c>
      <c r="D36" s="37">
        <v>1690.7</v>
      </c>
      <c r="E36" s="36"/>
      <c r="F36" s="48">
        <v>1403.281</v>
      </c>
      <c r="G36" s="36">
        <v>1098.955</v>
      </c>
      <c r="H36" s="36"/>
      <c r="I36" s="36">
        <v>5832.915000000001</v>
      </c>
      <c r="J36" s="36">
        <v>1183.49</v>
      </c>
      <c r="K36" s="36">
        <v>591.745</v>
      </c>
      <c r="L36" s="36"/>
      <c r="M36" s="36">
        <v>1014.42</v>
      </c>
      <c r="N36" s="36">
        <v>135.256</v>
      </c>
      <c r="O36" s="36">
        <v>1437.095</v>
      </c>
      <c r="P36" s="36">
        <v>101.442</v>
      </c>
      <c r="Q36" s="36">
        <v>2958.725</v>
      </c>
      <c r="R36" s="36"/>
      <c r="S36" s="36">
        <v>1166.5829999999999</v>
      </c>
      <c r="T36" s="36">
        <v>1098.955</v>
      </c>
      <c r="U36" s="36">
        <v>2536.05</v>
      </c>
      <c r="V36" s="38">
        <v>20558.912</v>
      </c>
      <c r="W36" s="39">
        <v>28640.458</v>
      </c>
    </row>
    <row r="37" spans="1:23" s="39" customFormat="1" ht="12.75">
      <c r="A37" s="34">
        <v>32</v>
      </c>
      <c r="B37" s="36" t="s">
        <v>34</v>
      </c>
      <c r="C37" s="36">
        <v>27</v>
      </c>
      <c r="D37" s="37">
        <v>1695</v>
      </c>
      <c r="E37" s="36"/>
      <c r="F37" s="48">
        <v>1406.85</v>
      </c>
      <c r="G37" s="36">
        <v>1101.75</v>
      </c>
      <c r="H37" s="36"/>
      <c r="I37" s="36">
        <v>5847.75</v>
      </c>
      <c r="J37" s="36">
        <v>1186.5</v>
      </c>
      <c r="K37" s="36">
        <v>593.25</v>
      </c>
      <c r="L37" s="36"/>
      <c r="M37" s="36">
        <v>1017</v>
      </c>
      <c r="N37" s="36">
        <v>135.6</v>
      </c>
      <c r="O37" s="36">
        <v>1440.75</v>
      </c>
      <c r="P37" s="36">
        <v>101.7</v>
      </c>
      <c r="Q37" s="36">
        <v>2966.25</v>
      </c>
      <c r="R37" s="36"/>
      <c r="S37" s="36">
        <v>1169.55</v>
      </c>
      <c r="T37" s="36">
        <v>1101.75</v>
      </c>
      <c r="U37" s="36">
        <v>2542.5</v>
      </c>
      <c r="V37" s="38">
        <v>20611.2</v>
      </c>
      <c r="W37" s="39">
        <v>28713.3</v>
      </c>
    </row>
    <row r="38" spans="1:23" s="39" customFormat="1" ht="12.75">
      <c r="A38" s="34">
        <v>33</v>
      </c>
      <c r="B38" s="36" t="s">
        <v>34</v>
      </c>
      <c r="C38" s="36">
        <v>28</v>
      </c>
      <c r="D38" s="37">
        <v>1697</v>
      </c>
      <c r="E38" s="36"/>
      <c r="F38" s="48">
        <v>1408.51</v>
      </c>
      <c r="G38" s="36">
        <v>1103.05</v>
      </c>
      <c r="H38" s="36"/>
      <c r="I38" s="36">
        <v>5854.65</v>
      </c>
      <c r="J38" s="36">
        <v>1187.9</v>
      </c>
      <c r="K38" s="36">
        <v>593.95</v>
      </c>
      <c r="L38" s="36"/>
      <c r="M38" s="36">
        <v>1018.2</v>
      </c>
      <c r="N38" s="36">
        <v>135.76</v>
      </c>
      <c r="O38" s="36">
        <v>1442.45</v>
      </c>
      <c r="P38" s="36">
        <v>101.82</v>
      </c>
      <c r="Q38" s="36">
        <v>2969.75</v>
      </c>
      <c r="R38" s="36"/>
      <c r="S38" s="36">
        <v>1170.93</v>
      </c>
      <c r="T38" s="36">
        <v>1103.05</v>
      </c>
      <c r="U38" s="36">
        <v>2545.5</v>
      </c>
      <c r="V38" s="38">
        <v>20635.52</v>
      </c>
      <c r="W38" s="39">
        <v>28747.18</v>
      </c>
    </row>
    <row r="39" spans="1:23" s="39" customFormat="1" ht="12.75">
      <c r="A39" s="34">
        <v>34</v>
      </c>
      <c r="B39" s="36" t="s">
        <v>34</v>
      </c>
      <c r="C39" s="36">
        <v>29</v>
      </c>
      <c r="D39" s="37">
        <v>2703.7</v>
      </c>
      <c r="E39" s="36"/>
      <c r="F39" s="48">
        <v>2244.071</v>
      </c>
      <c r="G39" s="36">
        <v>1757.405</v>
      </c>
      <c r="H39" s="36"/>
      <c r="I39" s="36">
        <v>9327.765</v>
      </c>
      <c r="J39" s="36">
        <v>1892.59</v>
      </c>
      <c r="K39" s="36">
        <v>946.295</v>
      </c>
      <c r="L39" s="36"/>
      <c r="M39" s="36">
        <v>1622.22</v>
      </c>
      <c r="N39" s="36">
        <v>216.296</v>
      </c>
      <c r="O39" s="36">
        <v>2298.145</v>
      </c>
      <c r="P39" s="36">
        <v>162.22199999999998</v>
      </c>
      <c r="Q39" s="36">
        <v>4731.474999999999</v>
      </c>
      <c r="R39" s="36"/>
      <c r="S39" s="36">
        <v>1865.5529999999997</v>
      </c>
      <c r="T39" s="36">
        <v>1757.405</v>
      </c>
      <c r="U39" s="36">
        <v>4055.55</v>
      </c>
      <c r="V39" s="38">
        <v>32876.992</v>
      </c>
      <c r="W39" s="39">
        <v>45800.67799999999</v>
      </c>
    </row>
    <row r="40" spans="1:23" s="39" customFormat="1" ht="12.75">
      <c r="A40" s="34">
        <v>35</v>
      </c>
      <c r="B40" s="36" t="s">
        <v>34</v>
      </c>
      <c r="C40" s="36">
        <v>31</v>
      </c>
      <c r="D40" s="37">
        <v>2477.3</v>
      </c>
      <c r="E40" s="50">
        <v>2229.57</v>
      </c>
      <c r="F40" s="36"/>
      <c r="G40" s="36">
        <v>1610.245</v>
      </c>
      <c r="H40" s="36"/>
      <c r="I40" s="36">
        <v>8546.685000000001</v>
      </c>
      <c r="J40" s="36">
        <v>1734.11</v>
      </c>
      <c r="K40" s="36"/>
      <c r="L40" s="36">
        <v>445.91400000000004</v>
      </c>
      <c r="M40" s="36">
        <v>1486.38</v>
      </c>
      <c r="N40" s="36">
        <v>198.18400000000003</v>
      </c>
      <c r="O40" s="36">
        <v>2105.705</v>
      </c>
      <c r="P40" s="36">
        <v>148.638</v>
      </c>
      <c r="Q40" s="36">
        <v>4335.275000000001</v>
      </c>
      <c r="R40" s="50">
        <v>7431.9</v>
      </c>
      <c r="S40" s="36">
        <v>1709.337</v>
      </c>
      <c r="T40" s="36">
        <v>1610.245</v>
      </c>
      <c r="U40" s="36">
        <v>3715.95</v>
      </c>
      <c r="V40" s="38">
        <v>37308.138</v>
      </c>
      <c r="W40" s="39">
        <v>41965.462</v>
      </c>
    </row>
    <row r="41" spans="1:23" s="39" customFormat="1" ht="12.75">
      <c r="A41" s="34">
        <v>36</v>
      </c>
      <c r="B41" s="36" t="s">
        <v>34</v>
      </c>
      <c r="C41" s="36">
        <v>31</v>
      </c>
      <c r="D41" s="37">
        <v>2257.5</v>
      </c>
      <c r="E41" s="36"/>
      <c r="F41" s="48">
        <v>1873.725</v>
      </c>
      <c r="G41" s="36">
        <v>1467.375</v>
      </c>
      <c r="H41" s="36">
        <v>1580.25</v>
      </c>
      <c r="I41" s="36">
        <v>7788.375</v>
      </c>
      <c r="J41" s="36">
        <v>1580.25</v>
      </c>
      <c r="K41" s="36"/>
      <c r="L41" s="36">
        <v>406.35</v>
      </c>
      <c r="M41" s="36">
        <v>1354.5</v>
      </c>
      <c r="N41" s="36">
        <v>180.6</v>
      </c>
      <c r="O41" s="36">
        <v>1918.875</v>
      </c>
      <c r="P41" s="36">
        <v>135.45</v>
      </c>
      <c r="Q41" s="36">
        <v>3950.625</v>
      </c>
      <c r="R41" s="36"/>
      <c r="S41" s="36">
        <v>1557.675</v>
      </c>
      <c r="T41" s="36">
        <v>1467.375</v>
      </c>
      <c r="U41" s="36">
        <v>3386.25</v>
      </c>
      <c r="V41" s="38">
        <v>28647.675000000003</v>
      </c>
      <c r="W41" s="39">
        <v>38242.05</v>
      </c>
    </row>
    <row r="42" spans="1:23" ht="12.75">
      <c r="A42" s="2"/>
      <c r="B42" s="5"/>
      <c r="C42" s="5"/>
      <c r="D42" s="15">
        <v>132029.58</v>
      </c>
      <c r="E42" s="12">
        <v>9017.64</v>
      </c>
      <c r="F42" s="22">
        <v>98445.61940000001</v>
      </c>
      <c r="G42" s="12">
        <v>85819.227</v>
      </c>
      <c r="H42" s="12">
        <v>1580.25</v>
      </c>
      <c r="I42" s="22">
        <v>455502.051</v>
      </c>
      <c r="J42" s="12">
        <v>92420.70599999998</v>
      </c>
      <c r="K42" s="12">
        <v>34472.12299999999</v>
      </c>
      <c r="L42" s="12">
        <v>6036.804</v>
      </c>
      <c r="M42" s="12">
        <v>79217.74799999999</v>
      </c>
      <c r="N42" s="12">
        <v>10562.3664</v>
      </c>
      <c r="O42" s="12">
        <v>112225.14300000003</v>
      </c>
      <c r="P42" s="12">
        <v>6894.040799999999</v>
      </c>
      <c r="Q42" s="12">
        <v>231051.765</v>
      </c>
      <c r="R42" s="12">
        <v>40261.2</v>
      </c>
      <c r="S42" s="12">
        <v>91100.4102</v>
      </c>
      <c r="T42" s="12">
        <v>85819.227</v>
      </c>
      <c r="U42" s="12">
        <v>198044.37</v>
      </c>
      <c r="V42" s="24">
        <v>1638470.6908</v>
      </c>
      <c r="W42">
        <v>2236581.085199999</v>
      </c>
    </row>
    <row r="43" spans="1:21" ht="12.75">
      <c r="A43" s="2"/>
      <c r="B43" s="5"/>
      <c r="C43" s="5"/>
      <c r="D43" s="1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>
      <c r="A44" s="2"/>
      <c r="B44" s="5"/>
      <c r="C44" s="5"/>
      <c r="D44" s="1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2"/>
      <c r="B45" s="5"/>
      <c r="C45" s="5"/>
      <c r="D45" s="1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2"/>
      <c r="B46" s="5"/>
      <c r="C46" s="5"/>
      <c r="D46" s="1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2"/>
      <c r="B47" s="5"/>
      <c r="C47" s="5"/>
      <c r="D47" s="1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2"/>
      <c r="B48" s="5"/>
      <c r="C48" s="5"/>
      <c r="D48" s="1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2"/>
      <c r="B49" s="5"/>
      <c r="C49" s="5"/>
      <c r="D49" s="1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2"/>
      <c r="B50" s="5"/>
      <c r="C50" s="5"/>
      <c r="D50" s="1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2"/>
      <c r="B51" s="5"/>
      <c r="C51" s="5"/>
      <c r="D51" s="1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2"/>
      <c r="B52" s="5"/>
      <c r="C52" s="5"/>
      <c r="D52" s="1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2"/>
      <c r="B53" s="5"/>
      <c r="C53" s="5"/>
      <c r="D53" s="1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>
      <c r="A54" s="2"/>
      <c r="B54" s="5"/>
      <c r="C54" s="5"/>
      <c r="D54" s="1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>
      <c r="A55" s="2"/>
      <c r="B55" s="5"/>
      <c r="C55" s="5"/>
      <c r="D55" s="1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2"/>
      <c r="B56" s="5"/>
      <c r="C56" s="5"/>
      <c r="D56" s="1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2"/>
      <c r="B57" s="5"/>
      <c r="C57" s="5"/>
      <c r="D57" s="1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2"/>
      <c r="B58" s="5"/>
      <c r="C58" s="5"/>
      <c r="D58" s="1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2"/>
      <c r="B59" s="5"/>
      <c r="C59" s="5"/>
      <c r="D59" s="1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2"/>
      <c r="B60" s="5"/>
      <c r="C60" s="5"/>
      <c r="D60" s="1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2"/>
      <c r="B61" s="5"/>
      <c r="C61" s="5"/>
      <c r="D61" s="1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2"/>
      <c r="B62" s="5"/>
      <c r="C62" s="5"/>
      <c r="D62" s="1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2"/>
      <c r="B63" s="5"/>
      <c r="C63" s="5"/>
      <c r="D63" s="1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2"/>
      <c r="B64" s="5"/>
      <c r="C64" s="5"/>
      <c r="D64" s="1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2"/>
      <c r="B65" s="5"/>
      <c r="C65" s="5"/>
      <c r="D65" s="1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>
      <c r="A66" s="2"/>
      <c r="B66" s="5"/>
      <c r="C66" s="5"/>
      <c r="D66" s="1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2"/>
      <c r="B67" s="5"/>
      <c r="C67" s="5"/>
      <c r="D67" s="1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2"/>
      <c r="B68" s="5"/>
      <c r="C68" s="5"/>
      <c r="D68" s="1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2"/>
      <c r="B69" s="5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2"/>
      <c r="B70" s="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2"/>
      <c r="B71" s="5"/>
      <c r="C71" s="5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2"/>
      <c r="B72" s="5"/>
      <c r="C72" s="5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2"/>
      <c r="B73" s="5"/>
      <c r="C73" s="5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2"/>
      <c r="B74" s="5"/>
      <c r="C74" s="5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zoomScalePageLayoutView="0" workbookViewId="0" topLeftCell="A4">
      <selection activeCell="F53" sqref="F53"/>
    </sheetView>
  </sheetViews>
  <sheetFormatPr defaultColWidth="8.8515625" defaultRowHeight="12.75"/>
  <cols>
    <col min="1" max="1" width="6.421875" style="39" customWidth="1"/>
    <col min="2" max="2" width="25.28125" style="56" customWidth="1"/>
    <col min="3" max="3" width="11.00390625" style="57" customWidth="1"/>
    <col min="4" max="4" width="35.140625" style="58" customWidth="1"/>
    <col min="5" max="16384" width="8.8515625" style="39" customWidth="1"/>
  </cols>
  <sheetData>
    <row r="1" spans="1:5" ht="12.75">
      <c r="A1" s="87" t="s">
        <v>50</v>
      </c>
      <c r="B1" s="87"/>
      <c r="C1" s="87"/>
      <c r="D1" s="87"/>
      <c r="E1" s="87"/>
    </row>
    <row r="2" spans="1:5" ht="12.75">
      <c r="A2" s="62"/>
      <c r="B2" s="62"/>
      <c r="C2" s="62"/>
      <c r="D2" s="62"/>
      <c r="E2" s="62"/>
    </row>
    <row r="3" spans="1:5" ht="12.75">
      <c r="A3" s="62"/>
      <c r="B3" s="62"/>
      <c r="C3" s="62"/>
      <c r="D3" s="62"/>
      <c r="E3" s="62"/>
    </row>
    <row r="4" spans="1:5" ht="12.75">
      <c r="A4" s="86" t="s">
        <v>51</v>
      </c>
      <c r="B4" s="86"/>
      <c r="C4" s="86"/>
      <c r="D4" s="86"/>
      <c r="E4" s="86"/>
    </row>
    <row r="5" spans="1:4" s="52" customFormat="1" ht="48.75" customHeight="1">
      <c r="A5" s="60" t="s">
        <v>52</v>
      </c>
      <c r="B5" s="53" t="s">
        <v>7</v>
      </c>
      <c r="C5" s="54" t="s">
        <v>32</v>
      </c>
      <c r="D5" s="55" t="s">
        <v>8</v>
      </c>
    </row>
    <row r="6" spans="1:4" ht="12.75">
      <c r="A6" s="61" t="s">
        <v>47</v>
      </c>
      <c r="B6" s="59"/>
      <c r="C6" s="59"/>
      <c r="D6" s="59"/>
    </row>
    <row r="7" spans="1:4" ht="12.75">
      <c r="A7" s="36">
        <v>1</v>
      </c>
      <c r="B7" s="35" t="s">
        <v>20</v>
      </c>
      <c r="C7" s="36">
        <v>26</v>
      </c>
      <c r="D7" s="37">
        <v>14782.7</v>
      </c>
    </row>
    <row r="8" spans="1:4" ht="12.75">
      <c r="A8" s="36">
        <v>2</v>
      </c>
      <c r="B8" s="35" t="s">
        <v>20</v>
      </c>
      <c r="C8" s="36">
        <v>28</v>
      </c>
      <c r="D8" s="37">
        <v>7893.7</v>
      </c>
    </row>
    <row r="9" spans="1:4" ht="12.75">
      <c r="A9" s="36">
        <v>3</v>
      </c>
      <c r="B9" s="35" t="s">
        <v>20</v>
      </c>
      <c r="C9" s="36">
        <v>30</v>
      </c>
      <c r="D9" s="37">
        <v>14609.6</v>
      </c>
    </row>
    <row r="10" spans="1:4" ht="12.75">
      <c r="A10" s="36">
        <v>4</v>
      </c>
      <c r="B10" s="35" t="s">
        <v>20</v>
      </c>
      <c r="C10" s="36">
        <v>32</v>
      </c>
      <c r="D10" s="37">
        <v>8003.9</v>
      </c>
    </row>
    <row r="11" spans="1:4" ht="12.75">
      <c r="A11" s="36">
        <v>5</v>
      </c>
      <c r="B11" s="35" t="s">
        <v>20</v>
      </c>
      <c r="C11" s="36" t="s">
        <v>24</v>
      </c>
      <c r="D11" s="37">
        <v>6726</v>
      </c>
    </row>
    <row r="12" spans="1:4" ht="12.75">
      <c r="A12" s="36">
        <v>6</v>
      </c>
      <c r="B12" s="35" t="s">
        <v>20</v>
      </c>
      <c r="C12" s="36" t="s">
        <v>25</v>
      </c>
      <c r="D12" s="37">
        <v>2142.1</v>
      </c>
    </row>
    <row r="13" spans="1:4" ht="12.75">
      <c r="A13" s="36">
        <v>7</v>
      </c>
      <c r="B13" s="35" t="s">
        <v>27</v>
      </c>
      <c r="C13" s="36">
        <v>3</v>
      </c>
      <c r="D13" s="37">
        <v>9306.9</v>
      </c>
    </row>
    <row r="14" spans="1:4" ht="12.75">
      <c r="A14" s="36">
        <v>8</v>
      </c>
      <c r="B14" s="35" t="s">
        <v>27</v>
      </c>
      <c r="C14" s="36">
        <v>5</v>
      </c>
      <c r="D14" s="37">
        <v>6947.7</v>
      </c>
    </row>
    <row r="15" spans="1:4" ht="12.75">
      <c r="A15" s="36">
        <v>9</v>
      </c>
      <c r="B15" s="35" t="s">
        <v>27</v>
      </c>
      <c r="C15" s="36">
        <v>7</v>
      </c>
      <c r="D15" s="37">
        <v>6834.1</v>
      </c>
    </row>
    <row r="16" spans="1:4" ht="12.75">
      <c r="A16" s="36">
        <v>10</v>
      </c>
      <c r="B16" s="35" t="s">
        <v>28</v>
      </c>
      <c r="C16" s="36">
        <v>28</v>
      </c>
      <c r="D16" s="37">
        <v>6089.54</v>
      </c>
    </row>
    <row r="17" spans="1:4" ht="12.75">
      <c r="A17" s="36">
        <v>11</v>
      </c>
      <c r="B17" s="35" t="s">
        <v>28</v>
      </c>
      <c r="C17" s="36" t="s">
        <v>29</v>
      </c>
      <c r="D17" s="37">
        <v>4497</v>
      </c>
    </row>
    <row r="18" spans="1:4" ht="12.75">
      <c r="A18" s="36">
        <v>12</v>
      </c>
      <c r="B18" s="35" t="s">
        <v>28</v>
      </c>
      <c r="C18" s="36">
        <v>30</v>
      </c>
      <c r="D18" s="37">
        <v>4557.2</v>
      </c>
    </row>
    <row r="19" spans="1:4" ht="12.75">
      <c r="A19" s="36">
        <v>13</v>
      </c>
      <c r="B19" s="35" t="s">
        <v>21</v>
      </c>
      <c r="C19" s="36">
        <v>2</v>
      </c>
      <c r="D19" s="37">
        <v>6266.1</v>
      </c>
    </row>
    <row r="20" spans="1:4" ht="12.75">
      <c r="A20" s="36">
        <v>14</v>
      </c>
      <c r="B20" s="35" t="s">
        <v>21</v>
      </c>
      <c r="C20" s="36">
        <v>5</v>
      </c>
      <c r="D20" s="37">
        <v>4456.1</v>
      </c>
    </row>
    <row r="21" spans="1:4" ht="12.75">
      <c r="A21" s="36">
        <v>15</v>
      </c>
      <c r="B21" s="35" t="s">
        <v>21</v>
      </c>
      <c r="C21" s="36">
        <v>6</v>
      </c>
      <c r="D21" s="37">
        <v>3116</v>
      </c>
    </row>
    <row r="22" spans="1:4" ht="12.75">
      <c r="A22" s="36">
        <v>16</v>
      </c>
      <c r="B22" s="35" t="s">
        <v>21</v>
      </c>
      <c r="C22" s="36">
        <v>7</v>
      </c>
      <c r="D22" s="37">
        <v>4498.2</v>
      </c>
    </row>
    <row r="23" spans="1:4" ht="12.75">
      <c r="A23" s="36">
        <v>17</v>
      </c>
      <c r="B23" s="35" t="s">
        <v>21</v>
      </c>
      <c r="C23" s="36">
        <v>8</v>
      </c>
      <c r="D23" s="37">
        <v>6946</v>
      </c>
    </row>
    <row r="24" spans="1:4" ht="12.75">
      <c r="A24" s="36">
        <v>18</v>
      </c>
      <c r="B24" s="35" t="s">
        <v>21</v>
      </c>
      <c r="C24" s="36" t="s">
        <v>22</v>
      </c>
      <c r="D24" s="37">
        <v>7995.1</v>
      </c>
    </row>
    <row r="25" spans="1:4" ht="12.75">
      <c r="A25" s="36">
        <v>19</v>
      </c>
      <c r="B25" s="35" t="s">
        <v>21</v>
      </c>
      <c r="C25" s="36">
        <v>9</v>
      </c>
      <c r="D25" s="37">
        <v>9021</v>
      </c>
    </row>
    <row r="26" spans="1:4" ht="12.75">
      <c r="A26" s="36">
        <v>20</v>
      </c>
      <c r="B26" s="35" t="s">
        <v>21</v>
      </c>
      <c r="C26" s="36">
        <v>10</v>
      </c>
      <c r="D26" s="37">
        <v>3130.6</v>
      </c>
    </row>
    <row r="27" spans="1:4" ht="12.75">
      <c r="A27" s="36">
        <v>21</v>
      </c>
      <c r="B27" s="35" t="s">
        <v>21</v>
      </c>
      <c r="C27" s="36">
        <v>12</v>
      </c>
      <c r="D27" s="37">
        <v>2445.7</v>
      </c>
    </row>
    <row r="28" spans="1:4" ht="12.75">
      <c r="A28" s="36">
        <v>22</v>
      </c>
      <c r="B28" s="35" t="s">
        <v>21</v>
      </c>
      <c r="C28" s="36">
        <v>19</v>
      </c>
      <c r="D28" s="37">
        <v>12723.4</v>
      </c>
    </row>
    <row r="29" spans="1:4" ht="12.75">
      <c r="A29" s="61" t="s">
        <v>48</v>
      </c>
      <c r="B29" s="59"/>
      <c r="C29" s="59"/>
      <c r="D29" s="59"/>
    </row>
    <row r="30" spans="1:4" ht="12.75">
      <c r="A30" s="36">
        <v>1</v>
      </c>
      <c r="B30" s="35" t="s">
        <v>20</v>
      </c>
      <c r="C30" s="36">
        <v>42</v>
      </c>
      <c r="D30" s="37">
        <v>5076.2</v>
      </c>
    </row>
    <row r="31" spans="1:4" ht="12.75">
      <c r="A31" s="36">
        <v>2</v>
      </c>
      <c r="B31" s="35" t="s">
        <v>20</v>
      </c>
      <c r="C31" s="36">
        <v>40</v>
      </c>
      <c r="D31" s="37">
        <v>6266.3</v>
      </c>
    </row>
    <row r="32" spans="1:4" ht="12.75">
      <c r="A32" s="36">
        <v>3</v>
      </c>
      <c r="B32" s="35" t="s">
        <v>20</v>
      </c>
      <c r="C32" s="36">
        <v>34</v>
      </c>
      <c r="D32" s="37">
        <v>11026.2</v>
      </c>
    </row>
    <row r="33" spans="1:4" ht="12.75">
      <c r="A33" s="36">
        <v>4</v>
      </c>
      <c r="B33" s="35" t="s">
        <v>20</v>
      </c>
      <c r="C33" s="36" t="s">
        <v>26</v>
      </c>
      <c r="D33" s="37">
        <v>3979.4</v>
      </c>
    </row>
    <row r="34" spans="1:4" ht="12.75">
      <c r="A34" s="36">
        <v>5</v>
      </c>
      <c r="B34" s="35" t="s">
        <v>20</v>
      </c>
      <c r="C34" s="36">
        <v>36</v>
      </c>
      <c r="D34" s="37">
        <v>9095.9</v>
      </c>
    </row>
    <row r="35" spans="1:4" ht="12.75">
      <c r="A35" s="36">
        <v>6</v>
      </c>
      <c r="B35" s="35" t="s">
        <v>28</v>
      </c>
      <c r="C35" s="36">
        <v>34</v>
      </c>
      <c r="D35" s="37">
        <v>6719.7</v>
      </c>
    </row>
    <row r="36" spans="1:4" ht="12.75">
      <c r="A36" s="36">
        <v>7</v>
      </c>
      <c r="B36" s="35" t="s">
        <v>28</v>
      </c>
      <c r="C36" s="36" t="s">
        <v>31</v>
      </c>
      <c r="D36" s="37">
        <v>6880.4</v>
      </c>
    </row>
    <row r="37" spans="1:4" ht="12.75">
      <c r="A37" s="36">
        <v>8</v>
      </c>
      <c r="B37" s="35" t="s">
        <v>21</v>
      </c>
      <c r="C37" s="36">
        <v>3</v>
      </c>
      <c r="D37" s="37">
        <v>4586.5</v>
      </c>
    </row>
    <row r="38" spans="1:4" ht="12.75">
      <c r="A38" s="36">
        <v>9</v>
      </c>
      <c r="B38" s="35" t="s">
        <v>21</v>
      </c>
      <c r="C38" s="36">
        <v>4</v>
      </c>
      <c r="D38" s="37">
        <v>2702.7</v>
      </c>
    </row>
    <row r="39" spans="1:4" ht="12.75">
      <c r="A39" s="36">
        <v>10</v>
      </c>
      <c r="B39" s="35" t="s">
        <v>21</v>
      </c>
      <c r="C39" s="36">
        <v>14</v>
      </c>
      <c r="D39" s="37">
        <v>3119.5</v>
      </c>
    </row>
    <row r="40" spans="1:4" ht="12.75">
      <c r="A40" s="36">
        <v>11</v>
      </c>
      <c r="B40" s="35" t="s">
        <v>21</v>
      </c>
      <c r="C40" s="36">
        <v>17</v>
      </c>
      <c r="D40" s="37">
        <v>6354.2</v>
      </c>
    </row>
    <row r="41" spans="1:4" ht="12.75">
      <c r="A41" s="36">
        <v>12</v>
      </c>
      <c r="B41" s="35" t="s">
        <v>21</v>
      </c>
      <c r="C41" s="36">
        <v>18</v>
      </c>
      <c r="D41" s="37">
        <v>3112.9</v>
      </c>
    </row>
    <row r="42" spans="1:4" ht="12.75">
      <c r="A42" s="36">
        <v>13</v>
      </c>
      <c r="B42" s="35" t="s">
        <v>21</v>
      </c>
      <c r="C42" s="36">
        <v>20</v>
      </c>
      <c r="D42" s="37">
        <v>2677.8</v>
      </c>
    </row>
    <row r="43" spans="1:4" ht="12.75">
      <c r="A43" s="36">
        <v>14</v>
      </c>
      <c r="B43" s="35" t="s">
        <v>18</v>
      </c>
      <c r="C43" s="36">
        <v>47</v>
      </c>
      <c r="D43" s="37">
        <v>6251.7</v>
      </c>
    </row>
    <row r="44" spans="1:4" ht="12.75">
      <c r="A44" s="61" t="s">
        <v>49</v>
      </c>
      <c r="B44" s="59"/>
      <c r="C44" s="59"/>
      <c r="D44" s="59"/>
    </row>
    <row r="45" spans="1:4" ht="12.75">
      <c r="A45" s="36">
        <v>1</v>
      </c>
      <c r="B45" s="35" t="s">
        <v>20</v>
      </c>
      <c r="C45" s="36" t="s">
        <v>23</v>
      </c>
      <c r="D45" s="37">
        <v>2132.7</v>
      </c>
    </row>
    <row r="46" spans="1:4" ht="12.75">
      <c r="A46" s="36">
        <v>2</v>
      </c>
      <c r="B46" s="35" t="s">
        <v>20</v>
      </c>
      <c r="C46" s="36">
        <v>38</v>
      </c>
      <c r="D46" s="37">
        <v>6773.5</v>
      </c>
    </row>
    <row r="47" spans="1:4" ht="12.75">
      <c r="A47" s="36">
        <v>3</v>
      </c>
      <c r="B47" s="35" t="s">
        <v>28</v>
      </c>
      <c r="C47" s="36" t="s">
        <v>30</v>
      </c>
      <c r="D47" s="37">
        <v>3549.8</v>
      </c>
    </row>
    <row r="48" spans="1:4" ht="12.75">
      <c r="A48" s="36">
        <v>4</v>
      </c>
      <c r="B48" s="35" t="s">
        <v>28</v>
      </c>
      <c r="C48" s="36">
        <v>26</v>
      </c>
      <c r="D48" s="37">
        <v>11114.8</v>
      </c>
    </row>
    <row r="49" spans="1:4" ht="12.75">
      <c r="A49" s="36">
        <v>5</v>
      </c>
      <c r="B49" s="35" t="s">
        <v>18</v>
      </c>
      <c r="C49" s="36">
        <v>41</v>
      </c>
      <c r="D49" s="37">
        <v>17414.5</v>
      </c>
    </row>
    <row r="50" spans="1:4" ht="12.75">
      <c r="A50" s="34"/>
      <c r="B50" s="35"/>
      <c r="C50" s="36"/>
      <c r="D50" s="37"/>
    </row>
    <row r="51" spans="1:4" ht="12.75">
      <c r="A51" s="34"/>
      <c r="B51" s="35" t="s">
        <v>53</v>
      </c>
      <c r="C51" s="36"/>
      <c r="D51" s="37">
        <f>SUM(D7:D50)</f>
        <v>271823.34</v>
      </c>
    </row>
    <row r="52" ht="12.75">
      <c r="F52" s="39">
        <f>D51*1.5</f>
        <v>407735.01</v>
      </c>
    </row>
    <row r="55" ht="12.75">
      <c r="A55" s="39" t="s">
        <v>54</v>
      </c>
    </row>
    <row r="56" spans="1:5" ht="12.75">
      <c r="A56" s="85" t="s">
        <v>55</v>
      </c>
      <c r="B56" s="85"/>
      <c r="C56" s="85"/>
      <c r="D56" s="85"/>
      <c r="E56" s="85"/>
    </row>
  </sheetData>
  <sheetProtection/>
  <mergeCells count="3">
    <mergeCell ref="A56:E56"/>
    <mergeCell ref="A4:E4"/>
    <mergeCell ref="A1:E1"/>
  </mergeCells>
  <printOptions/>
  <pageMargins left="0.75" right="0.75" top="1" bottom="0.3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3.8515625" style="0" customWidth="1"/>
    <col min="2" max="2" width="12.00390625" style="6" bestFit="1" customWidth="1"/>
    <col min="3" max="3" width="7.28125" style="6" customWidth="1"/>
    <col min="4" max="4" width="9.00390625" style="20" bestFit="1" customWidth="1"/>
    <col min="5" max="5" width="9.00390625" style="6" bestFit="1" customWidth="1"/>
    <col min="6" max="6" width="10.00390625" style="6" bestFit="1" customWidth="1"/>
    <col min="7" max="7" width="9.57421875" style="6" bestFit="1" customWidth="1"/>
    <col min="8" max="8" width="9.00390625" style="6" bestFit="1" customWidth="1"/>
    <col min="9" max="12" width="8.8515625" style="6" customWidth="1"/>
    <col min="13" max="13" width="8.8515625" style="24" customWidth="1"/>
  </cols>
  <sheetData>
    <row r="1" spans="2:13" s="1" customFormat="1" ht="89.25" customHeight="1">
      <c r="B1" s="3" t="s">
        <v>7</v>
      </c>
      <c r="C1" s="21" t="s">
        <v>32</v>
      </c>
      <c r="D1" s="19" t="s">
        <v>8</v>
      </c>
      <c r="E1" s="4" t="s">
        <v>9</v>
      </c>
      <c r="F1" s="4" t="s">
        <v>11</v>
      </c>
      <c r="G1" s="4" t="s">
        <v>0</v>
      </c>
      <c r="H1" s="4" t="s">
        <v>2</v>
      </c>
      <c r="I1" s="4" t="s">
        <v>3</v>
      </c>
      <c r="J1" s="4" t="s">
        <v>5</v>
      </c>
      <c r="K1" s="4" t="s">
        <v>15</v>
      </c>
      <c r="L1" s="4" t="s">
        <v>16</v>
      </c>
      <c r="M1" s="23"/>
    </row>
    <row r="2" spans="2:13" s="11" customFormat="1" ht="12.75">
      <c r="B2" s="7"/>
      <c r="C2" s="7"/>
      <c r="D2" s="15"/>
      <c r="E2" s="10">
        <v>0.6</v>
      </c>
      <c r="F2" s="8">
        <v>0.08</v>
      </c>
      <c r="G2" s="7">
        <v>0.885</v>
      </c>
      <c r="H2" s="7">
        <v>1</v>
      </c>
      <c r="I2" s="7">
        <v>1.75</v>
      </c>
      <c r="J2" s="7">
        <v>3.14</v>
      </c>
      <c r="K2" s="7">
        <v>0.69</v>
      </c>
      <c r="L2" s="7">
        <v>0.65</v>
      </c>
      <c r="M2" s="24"/>
    </row>
    <row r="3" spans="2:12" ht="12.75">
      <c r="B3" s="5"/>
      <c r="C3" s="5"/>
      <c r="D3" s="15"/>
      <c r="E3" s="5"/>
      <c r="F3" s="5"/>
      <c r="G3" s="5"/>
      <c r="H3" s="5"/>
      <c r="I3" s="5"/>
      <c r="J3" s="5"/>
      <c r="K3" s="5"/>
      <c r="L3" s="5"/>
    </row>
    <row r="4" spans="2:13" s="13" customFormat="1" ht="12.75">
      <c r="B4" s="14"/>
      <c r="C4" s="14"/>
      <c r="D4" s="15"/>
      <c r="E4" s="17">
        <v>0.6</v>
      </c>
      <c r="F4" s="18">
        <v>0.08</v>
      </c>
      <c r="G4" s="18">
        <v>0.885</v>
      </c>
      <c r="H4" s="18">
        <v>1</v>
      </c>
      <c r="I4" s="18">
        <v>1.75</v>
      </c>
      <c r="J4" s="51">
        <v>3.14</v>
      </c>
      <c r="K4" s="18">
        <v>0.69</v>
      </c>
      <c r="L4" s="18">
        <v>0.65</v>
      </c>
      <c r="M4" s="25"/>
    </row>
    <row r="5" spans="2:12" ht="12.75">
      <c r="B5" s="5"/>
      <c r="C5" s="5"/>
      <c r="D5" s="15"/>
      <c r="E5" s="5"/>
      <c r="F5" s="5"/>
      <c r="G5" s="5"/>
      <c r="H5" s="5"/>
      <c r="I5" s="5"/>
      <c r="J5" s="5"/>
      <c r="K5" s="5"/>
      <c r="L5" s="5"/>
    </row>
    <row r="6" spans="1:16" s="46" customFormat="1" ht="12.75">
      <c r="A6" s="41">
        <v>1</v>
      </c>
      <c r="B6" s="43" t="s">
        <v>18</v>
      </c>
      <c r="C6" s="43">
        <v>41</v>
      </c>
      <c r="D6" s="44">
        <v>17410.1</v>
      </c>
      <c r="E6" s="43">
        <f>D6*E4</f>
        <v>10446.06</v>
      </c>
      <c r="F6" s="63">
        <f>F4*D6</f>
        <v>1392.808</v>
      </c>
      <c r="G6" s="63">
        <f>G2*D6</f>
        <v>15407.938499999998</v>
      </c>
      <c r="H6" s="63">
        <f>H2*D6</f>
        <v>17410.1</v>
      </c>
      <c r="I6" s="63">
        <f>I2*D6</f>
        <v>30467.674999999996</v>
      </c>
      <c r="J6" s="63">
        <f>J2*D6</f>
        <v>54667.714</v>
      </c>
      <c r="K6" s="63">
        <f>K2*D6</f>
        <v>12012.968999999997</v>
      </c>
      <c r="L6" s="63">
        <f>L2*D6</f>
        <v>11316.564999999999</v>
      </c>
      <c r="M6" s="41">
        <v>12012.968999999997</v>
      </c>
      <c r="N6" s="41">
        <v>11316.564999999999</v>
      </c>
      <c r="O6" s="45">
        <f>SUM(G6:N6)</f>
        <v>164612.49549999996</v>
      </c>
      <c r="P6" s="46">
        <f>F6-O6</f>
        <v>-163219.68749999997</v>
      </c>
    </row>
    <row r="7" spans="1:13" s="46" customFormat="1" ht="12.75">
      <c r="A7" s="41">
        <v>2</v>
      </c>
      <c r="B7" s="43" t="s">
        <v>19</v>
      </c>
      <c r="C7" s="43">
        <v>47</v>
      </c>
      <c r="D7" s="44">
        <v>6251.7</v>
      </c>
      <c r="E7" s="43">
        <f>D7*E4</f>
        <v>3751.0199999999995</v>
      </c>
      <c r="F7" s="43">
        <f>D7*F4</f>
        <v>500.136</v>
      </c>
      <c r="G7" s="43">
        <f>D7*G4</f>
        <v>5532.7545</v>
      </c>
      <c r="H7" s="43">
        <f>D7*H4</f>
        <v>6251.7</v>
      </c>
      <c r="I7" s="43">
        <f>D7*I4</f>
        <v>10940.475</v>
      </c>
      <c r="J7" s="43">
        <f>D7*J4</f>
        <v>19630.338</v>
      </c>
      <c r="K7" s="43">
        <f>D7*K4</f>
        <v>4313.673</v>
      </c>
      <c r="L7" s="43">
        <f>D7*L4</f>
        <v>4063.605</v>
      </c>
      <c r="M7" s="45">
        <f aca="true" t="shared" si="0" ref="M7:M43">SUM(E7:L7)</f>
        <v>54983.70150000001</v>
      </c>
    </row>
    <row r="8" spans="1:13" s="33" customFormat="1" ht="12.75">
      <c r="A8" s="41">
        <v>3</v>
      </c>
      <c r="B8" s="47" t="s">
        <v>21</v>
      </c>
      <c r="C8" s="30">
        <v>2</v>
      </c>
      <c r="D8" s="31">
        <v>6264.7</v>
      </c>
      <c r="E8" s="30">
        <f>D8*E4</f>
        <v>3758.8199999999997</v>
      </c>
      <c r="F8" s="30">
        <f>D8*F4</f>
        <v>501.176</v>
      </c>
      <c r="G8" s="30">
        <f>D8*G4</f>
        <v>5544.2595</v>
      </c>
      <c r="H8" s="30">
        <f>D8*H4</f>
        <v>6264.7</v>
      </c>
      <c r="I8" s="30">
        <f>D8*I4</f>
        <v>10963.225</v>
      </c>
      <c r="J8" s="30">
        <f>D8*J4</f>
        <v>19671.158</v>
      </c>
      <c r="K8" s="30">
        <f>D8*K4</f>
        <v>4322.642999999999</v>
      </c>
      <c r="L8" s="30">
        <f>D8*L4</f>
        <v>4072.055</v>
      </c>
      <c r="M8" s="32">
        <f t="shared" si="0"/>
        <v>55098.036499999995</v>
      </c>
    </row>
    <row r="9" spans="1:13" s="33" customFormat="1" ht="12.75">
      <c r="A9" s="41">
        <v>4</v>
      </c>
      <c r="B9" s="47" t="s">
        <v>21</v>
      </c>
      <c r="C9" s="30">
        <v>3</v>
      </c>
      <c r="D9" s="31">
        <v>4586.5</v>
      </c>
      <c r="E9" s="30">
        <f>D9*E4</f>
        <v>2751.9</v>
      </c>
      <c r="F9" s="30">
        <f>D9*F4</f>
        <v>366.92</v>
      </c>
      <c r="G9" s="30">
        <f>D9*G4</f>
        <v>4059.0525000000002</v>
      </c>
      <c r="H9" s="30">
        <f>D9*H4</f>
        <v>4586.5</v>
      </c>
      <c r="I9" s="30">
        <f>D9*I4</f>
        <v>8026.375</v>
      </c>
      <c r="J9" s="30">
        <f>D9*J4</f>
        <v>14401.61</v>
      </c>
      <c r="K9" s="30">
        <f>D9*K4</f>
        <v>3164.685</v>
      </c>
      <c r="L9" s="30">
        <f>D9*L4</f>
        <v>2981.225</v>
      </c>
      <c r="M9" s="32">
        <f t="shared" si="0"/>
        <v>40338.267499999994</v>
      </c>
    </row>
    <row r="10" spans="1:13" s="39" customFormat="1" ht="12.75">
      <c r="A10" s="41">
        <v>5</v>
      </c>
      <c r="B10" s="35" t="s">
        <v>21</v>
      </c>
      <c r="C10" s="36">
        <v>4</v>
      </c>
      <c r="D10" s="37">
        <v>2699.9</v>
      </c>
      <c r="E10" s="36">
        <f>D10*E4</f>
        <v>1619.94</v>
      </c>
      <c r="F10" s="36">
        <f>D10*F4</f>
        <v>215.99200000000002</v>
      </c>
      <c r="G10" s="36">
        <f>D10*G4</f>
        <v>2389.4115</v>
      </c>
      <c r="H10" s="36">
        <f>D10*H4</f>
        <v>2699.9</v>
      </c>
      <c r="I10" s="36">
        <f>D10*I4</f>
        <v>4724.825</v>
      </c>
      <c r="J10" s="36"/>
      <c r="K10" s="36">
        <f>D10*K4</f>
        <v>1862.9309999999998</v>
      </c>
      <c r="L10" s="36">
        <f>D10*L4</f>
        <v>1754.9350000000002</v>
      </c>
      <c r="M10" s="38">
        <f t="shared" si="0"/>
        <v>15267.934500000001</v>
      </c>
    </row>
    <row r="11" spans="1:13" s="33" customFormat="1" ht="12.75">
      <c r="A11" s="41">
        <v>6</v>
      </c>
      <c r="B11" s="47" t="s">
        <v>21</v>
      </c>
      <c r="C11" s="30">
        <v>5</v>
      </c>
      <c r="D11" s="31">
        <v>4456.1</v>
      </c>
      <c r="E11" s="30">
        <f>D11*E4</f>
        <v>2673.6600000000003</v>
      </c>
      <c r="F11" s="30">
        <f>D11*F4</f>
        <v>356.48800000000006</v>
      </c>
      <c r="G11" s="30">
        <f>D11*G4</f>
        <v>3943.6485000000002</v>
      </c>
      <c r="H11" s="30">
        <f>D11*H4</f>
        <v>4456.1</v>
      </c>
      <c r="I11" s="30">
        <f>D11*I4</f>
        <v>7798.175000000001</v>
      </c>
      <c r="J11" s="30">
        <f>D11*J4</f>
        <v>13992.154000000002</v>
      </c>
      <c r="K11" s="30">
        <f>D11*K4</f>
        <v>3074.709</v>
      </c>
      <c r="L11" s="30">
        <f>D11*L4</f>
        <v>2896.465</v>
      </c>
      <c r="M11" s="32">
        <f t="shared" si="0"/>
        <v>39191.3995</v>
      </c>
    </row>
    <row r="12" spans="1:13" s="29" customFormat="1" ht="12.75">
      <c r="A12" s="41">
        <v>7</v>
      </c>
      <c r="B12" s="40" t="s">
        <v>21</v>
      </c>
      <c r="C12" s="26">
        <v>6</v>
      </c>
      <c r="D12" s="27">
        <v>3110.5</v>
      </c>
      <c r="E12" s="26">
        <f>D12*E4</f>
        <v>1866.3</v>
      </c>
      <c r="F12" s="26">
        <f>D12*F4</f>
        <v>248.84</v>
      </c>
      <c r="G12" s="26">
        <f>D12*G4</f>
        <v>2752.7925</v>
      </c>
      <c r="H12" s="26">
        <f>D12*H4</f>
        <v>3110.5</v>
      </c>
      <c r="I12" s="26">
        <f>D12*I4</f>
        <v>5443.375</v>
      </c>
      <c r="J12" s="26"/>
      <c r="K12" s="26">
        <f>D12*K4</f>
        <v>2146.245</v>
      </c>
      <c r="L12" s="26">
        <f>D12*L4</f>
        <v>2021.825</v>
      </c>
      <c r="M12" s="28">
        <f t="shared" si="0"/>
        <v>17589.8775</v>
      </c>
    </row>
    <row r="13" spans="1:13" s="33" customFormat="1" ht="12.75">
      <c r="A13" s="41">
        <v>8</v>
      </c>
      <c r="B13" s="47" t="s">
        <v>21</v>
      </c>
      <c r="C13" s="30">
        <v>7</v>
      </c>
      <c r="D13" s="31">
        <v>4498.5</v>
      </c>
      <c r="E13" s="30">
        <f>D13*E4</f>
        <v>2699.1</v>
      </c>
      <c r="F13" s="30">
        <f>D13*F4</f>
        <v>359.88</v>
      </c>
      <c r="G13" s="30">
        <f>D13*G4</f>
        <v>3981.1725</v>
      </c>
      <c r="H13" s="30">
        <f>D13*H4</f>
        <v>4498.5</v>
      </c>
      <c r="I13" s="30">
        <f>D13*I4</f>
        <v>7872.375</v>
      </c>
      <c r="J13" s="30">
        <f>D13*J4</f>
        <v>14125.29</v>
      </c>
      <c r="K13" s="30">
        <f>D13*K4</f>
        <v>3103.9649999999997</v>
      </c>
      <c r="L13" s="30">
        <f>D13*L4</f>
        <v>2924.025</v>
      </c>
      <c r="M13" s="32">
        <f t="shared" si="0"/>
        <v>39564.3075</v>
      </c>
    </row>
    <row r="14" spans="1:13" s="46" customFormat="1" ht="12.75">
      <c r="A14" s="41">
        <v>9</v>
      </c>
      <c r="B14" s="42" t="s">
        <v>21</v>
      </c>
      <c r="C14" s="43">
        <v>8</v>
      </c>
      <c r="D14" s="44">
        <v>6946</v>
      </c>
      <c r="E14" s="43">
        <f>D14*E4</f>
        <v>4167.599999999999</v>
      </c>
      <c r="F14" s="43">
        <f>D14*F4</f>
        <v>555.6800000000001</v>
      </c>
      <c r="G14" s="43">
        <f>D14*G4</f>
        <v>6147.21</v>
      </c>
      <c r="H14" s="43">
        <f>D14*H4</f>
        <v>6946</v>
      </c>
      <c r="I14" s="43">
        <f>D14*I4</f>
        <v>12155.5</v>
      </c>
      <c r="J14" s="43">
        <f>D14*J4</f>
        <v>21810.440000000002</v>
      </c>
      <c r="K14" s="43">
        <f>D14*K4</f>
        <v>4792.74</v>
      </c>
      <c r="L14" s="43">
        <f>D14*L4</f>
        <v>4514.900000000001</v>
      </c>
      <c r="M14" s="45">
        <f t="shared" si="0"/>
        <v>61090.07</v>
      </c>
    </row>
    <row r="15" spans="1:13" s="33" customFormat="1" ht="12.75">
      <c r="A15" s="41">
        <v>10</v>
      </c>
      <c r="B15" s="47" t="s">
        <v>21</v>
      </c>
      <c r="C15" s="30" t="s">
        <v>22</v>
      </c>
      <c r="D15" s="31">
        <v>7995.1</v>
      </c>
      <c r="E15" s="30">
        <f>D15*E4</f>
        <v>4797.06</v>
      </c>
      <c r="F15" s="30">
        <f>D15*F4</f>
        <v>639.6080000000001</v>
      </c>
      <c r="G15" s="30">
        <f>D15*G4</f>
        <v>7075.663500000001</v>
      </c>
      <c r="H15" s="30">
        <f>D15*H4</f>
        <v>7995.1</v>
      </c>
      <c r="I15" s="30">
        <f>D15*I4</f>
        <v>13991.425000000001</v>
      </c>
      <c r="J15" s="30">
        <f>D15*J4</f>
        <v>25104.614</v>
      </c>
      <c r="K15" s="30">
        <f>D15*K4</f>
        <v>5516.619</v>
      </c>
      <c r="L15" s="30">
        <f>D15*L4</f>
        <v>5196.8150000000005</v>
      </c>
      <c r="M15" s="32">
        <f t="shared" si="0"/>
        <v>70316.9045</v>
      </c>
    </row>
    <row r="16" spans="1:13" s="33" customFormat="1" ht="12.75">
      <c r="A16" s="41">
        <v>11</v>
      </c>
      <c r="B16" s="47" t="s">
        <v>21</v>
      </c>
      <c r="C16" s="30">
        <v>9</v>
      </c>
      <c r="D16" s="31">
        <v>9021</v>
      </c>
      <c r="E16" s="30">
        <f>D16*E4</f>
        <v>5412.599999999999</v>
      </c>
      <c r="F16" s="30">
        <f>D16*F4</f>
        <v>721.6800000000001</v>
      </c>
      <c r="G16" s="30">
        <f>D16*G4</f>
        <v>7983.585</v>
      </c>
      <c r="H16" s="30">
        <f>D16*H4</f>
        <v>9021</v>
      </c>
      <c r="I16" s="30">
        <f>D16*I4</f>
        <v>15786.75</v>
      </c>
      <c r="J16" s="30">
        <f>D16*J4</f>
        <v>28325.940000000002</v>
      </c>
      <c r="K16" s="30">
        <f>D16*K4</f>
        <v>6224.49</v>
      </c>
      <c r="L16" s="30">
        <f>D16*L4</f>
        <v>5863.650000000001</v>
      </c>
      <c r="M16" s="32">
        <f t="shared" si="0"/>
        <v>79339.69499999999</v>
      </c>
    </row>
    <row r="17" spans="1:13" s="29" customFormat="1" ht="12.75">
      <c r="A17" s="41">
        <v>12</v>
      </c>
      <c r="B17" s="40" t="s">
        <v>21</v>
      </c>
      <c r="C17" s="26">
        <v>10</v>
      </c>
      <c r="D17" s="27">
        <v>3130.6</v>
      </c>
      <c r="E17" s="26">
        <f>D17*E4</f>
        <v>1878.36</v>
      </c>
      <c r="F17" s="26">
        <f>D17*F4</f>
        <v>250.448</v>
      </c>
      <c r="G17" s="26">
        <f>D17*G4</f>
        <v>2770.581</v>
      </c>
      <c r="H17" s="26">
        <f>D17*H4</f>
        <v>3130.6</v>
      </c>
      <c r="I17" s="26">
        <f>D17*I4</f>
        <v>5478.55</v>
      </c>
      <c r="J17" s="26"/>
      <c r="K17" s="26">
        <f>D17*K4</f>
        <v>2160.1139999999996</v>
      </c>
      <c r="L17" s="26">
        <f>D17*L4</f>
        <v>2034.89</v>
      </c>
      <c r="M17" s="28">
        <f t="shared" si="0"/>
        <v>17703.543</v>
      </c>
    </row>
    <row r="18" spans="1:13" s="39" customFormat="1" ht="12.75">
      <c r="A18" s="41">
        <v>13</v>
      </c>
      <c r="B18" s="35" t="s">
        <v>21</v>
      </c>
      <c r="C18" s="36">
        <v>12</v>
      </c>
      <c r="D18" s="37">
        <v>2441.6</v>
      </c>
      <c r="E18" s="36">
        <f>D18*E4</f>
        <v>1464.9599999999998</v>
      </c>
      <c r="F18" s="36">
        <f>D18*F4</f>
        <v>195.328</v>
      </c>
      <c r="G18" s="36">
        <f>D18*G4</f>
        <v>2160.816</v>
      </c>
      <c r="H18" s="36">
        <f>D18*H4</f>
        <v>2441.6</v>
      </c>
      <c r="I18" s="36">
        <f>D18*I4</f>
        <v>4272.8</v>
      </c>
      <c r="J18" s="36"/>
      <c r="K18" s="36">
        <f>D18*K4</f>
        <v>1684.7039999999997</v>
      </c>
      <c r="L18" s="36">
        <f>D18*L4</f>
        <v>1587.04</v>
      </c>
      <c r="M18" s="38">
        <f t="shared" si="0"/>
        <v>13807.248</v>
      </c>
    </row>
    <row r="19" spans="1:13" s="29" customFormat="1" ht="12.75">
      <c r="A19" s="41">
        <v>14</v>
      </c>
      <c r="B19" s="40" t="s">
        <v>21</v>
      </c>
      <c r="C19" s="26">
        <v>14</v>
      </c>
      <c r="D19" s="27">
        <v>3119.5</v>
      </c>
      <c r="E19" s="26">
        <f>D19*E4</f>
        <v>1871.6999999999998</v>
      </c>
      <c r="F19" s="26">
        <f>D19*F4</f>
        <v>249.56</v>
      </c>
      <c r="G19" s="26">
        <f>D19*G4</f>
        <v>2760.7575</v>
      </c>
      <c r="H19" s="26">
        <f>D19*H4</f>
        <v>3119.5</v>
      </c>
      <c r="I19" s="26">
        <f>D19*I4</f>
        <v>5459.125</v>
      </c>
      <c r="J19" s="26"/>
      <c r="K19" s="26">
        <f>D19*K4</f>
        <v>2152.455</v>
      </c>
      <c r="L19" s="26">
        <f>D19*L4</f>
        <v>2027.6750000000002</v>
      </c>
      <c r="M19" s="28">
        <f t="shared" si="0"/>
        <v>17640.7725</v>
      </c>
    </row>
    <row r="20" spans="1:13" s="46" customFormat="1" ht="12.75">
      <c r="A20" s="41">
        <v>15</v>
      </c>
      <c r="B20" s="42" t="s">
        <v>21</v>
      </c>
      <c r="C20" s="43">
        <v>17</v>
      </c>
      <c r="D20" s="44">
        <v>6354.1</v>
      </c>
      <c r="E20" s="43">
        <f>D20*E4</f>
        <v>3812.46</v>
      </c>
      <c r="F20" s="43">
        <f>D20*F4</f>
        <v>508.32800000000003</v>
      </c>
      <c r="G20" s="43">
        <f>D20*G4</f>
        <v>5623.378500000001</v>
      </c>
      <c r="H20" s="43">
        <f>D20*H4</f>
        <v>6354.1</v>
      </c>
      <c r="I20" s="43">
        <f>D20*I4</f>
        <v>11119.675000000001</v>
      </c>
      <c r="J20" s="43">
        <f>D20*J4</f>
        <v>19951.874000000003</v>
      </c>
      <c r="K20" s="43">
        <f>D20*K4</f>
        <v>4384.329</v>
      </c>
      <c r="L20" s="43">
        <f>D20*L4</f>
        <v>4130.165</v>
      </c>
      <c r="M20" s="45">
        <f t="shared" si="0"/>
        <v>55884.3095</v>
      </c>
    </row>
    <row r="21" spans="1:13" s="29" customFormat="1" ht="12.75">
      <c r="A21" s="41">
        <v>16</v>
      </c>
      <c r="B21" s="40" t="s">
        <v>21</v>
      </c>
      <c r="C21" s="26">
        <v>18</v>
      </c>
      <c r="D21" s="27">
        <v>3112.9</v>
      </c>
      <c r="E21" s="26">
        <f>D21*E4</f>
        <v>1867.74</v>
      </c>
      <c r="F21" s="26">
        <f>D21*F4</f>
        <v>249.032</v>
      </c>
      <c r="G21" s="26">
        <f>D21*G4</f>
        <v>2754.9165000000003</v>
      </c>
      <c r="H21" s="26">
        <f>D21*H4</f>
        <v>3112.9</v>
      </c>
      <c r="I21" s="26">
        <f>D21*I4</f>
        <v>5447.575</v>
      </c>
      <c r="J21" s="26"/>
      <c r="K21" s="26">
        <f>D21*K4</f>
        <v>2147.901</v>
      </c>
      <c r="L21" s="26">
        <f>D21*L4</f>
        <v>2023.3850000000002</v>
      </c>
      <c r="M21" s="28">
        <f t="shared" si="0"/>
        <v>17603.4495</v>
      </c>
    </row>
    <row r="22" spans="1:13" s="46" customFormat="1" ht="12.75">
      <c r="A22" s="41">
        <v>17</v>
      </c>
      <c r="B22" s="42" t="s">
        <v>21</v>
      </c>
      <c r="C22" s="43">
        <v>19</v>
      </c>
      <c r="D22" s="44">
        <v>12728.4</v>
      </c>
      <c r="E22" s="43">
        <f>D22*E4</f>
        <v>7637.039999999999</v>
      </c>
      <c r="F22" s="43">
        <f>D22*F4</f>
        <v>1018.272</v>
      </c>
      <c r="G22" s="43">
        <f>D22*G4</f>
        <v>11264.634</v>
      </c>
      <c r="H22" s="43">
        <f>D22*H4</f>
        <v>12728.4</v>
      </c>
      <c r="I22" s="43">
        <f>D22*I4</f>
        <v>22274.7</v>
      </c>
      <c r="J22" s="43">
        <f>D22*J4</f>
        <v>39967.176</v>
      </c>
      <c r="K22" s="43">
        <f>D22*K4</f>
        <v>8782.596</v>
      </c>
      <c r="L22" s="43">
        <f>D22*L4</f>
        <v>8273.460000000001</v>
      </c>
      <c r="M22" s="45">
        <f t="shared" si="0"/>
        <v>111946.27800000002</v>
      </c>
    </row>
    <row r="23" spans="1:13" s="39" customFormat="1" ht="12.75">
      <c r="A23" s="41">
        <v>18</v>
      </c>
      <c r="B23" s="35" t="s">
        <v>21</v>
      </c>
      <c r="C23" s="36">
        <v>20</v>
      </c>
      <c r="D23" s="37">
        <v>2675.2</v>
      </c>
      <c r="E23" s="36">
        <f>D23*E4</f>
        <v>1605.12</v>
      </c>
      <c r="F23" s="36">
        <f>D23*F4</f>
        <v>214.016</v>
      </c>
      <c r="G23" s="36">
        <f>D23*G4</f>
        <v>2367.5519999999997</v>
      </c>
      <c r="H23" s="36">
        <f>D23*H4</f>
        <v>2675.2</v>
      </c>
      <c r="I23" s="36">
        <f>D23*I4</f>
        <v>4681.599999999999</v>
      </c>
      <c r="J23" s="36"/>
      <c r="K23" s="36">
        <f>D23*K4</f>
        <v>1845.8879999999997</v>
      </c>
      <c r="L23" s="36">
        <f>D23*L4</f>
        <v>1738.8799999999999</v>
      </c>
      <c r="M23" s="38">
        <f t="shared" si="0"/>
        <v>15128.255999999998</v>
      </c>
    </row>
    <row r="24" spans="1:13" s="46" customFormat="1" ht="12.75">
      <c r="A24" s="41">
        <v>19</v>
      </c>
      <c r="B24" s="42" t="s">
        <v>20</v>
      </c>
      <c r="C24" s="43">
        <v>26</v>
      </c>
      <c r="D24" s="44">
        <v>14780.6</v>
      </c>
      <c r="E24" s="43">
        <f>D24*E4</f>
        <v>8868.36</v>
      </c>
      <c r="F24" s="43">
        <f>D24*F4</f>
        <v>1182.448</v>
      </c>
      <c r="G24" s="43">
        <f>D24*G4</f>
        <v>13080.831</v>
      </c>
      <c r="H24" s="43">
        <f>D24*H4</f>
        <v>14780.6</v>
      </c>
      <c r="I24" s="43">
        <f>D24*I4</f>
        <v>25866.05</v>
      </c>
      <c r="J24" s="43">
        <f>D24*J4</f>
        <v>46411.084</v>
      </c>
      <c r="K24" s="43">
        <f>D24*K4</f>
        <v>10198.614</v>
      </c>
      <c r="L24" s="43">
        <f>D24*L4</f>
        <v>9607.390000000001</v>
      </c>
      <c r="M24" s="45">
        <f t="shared" si="0"/>
        <v>129995.37700000001</v>
      </c>
    </row>
    <row r="25" spans="1:13" s="33" customFormat="1" ht="12.75">
      <c r="A25" s="41">
        <v>20</v>
      </c>
      <c r="B25" s="47" t="s">
        <v>20</v>
      </c>
      <c r="C25" s="30">
        <v>28</v>
      </c>
      <c r="D25" s="31">
        <v>7893.7</v>
      </c>
      <c r="E25" s="30">
        <f>D25*E4</f>
        <v>4736.219999999999</v>
      </c>
      <c r="F25" s="30">
        <f>D25*F4</f>
        <v>631.496</v>
      </c>
      <c r="G25" s="30">
        <f>D25*G4</f>
        <v>6985.9245</v>
      </c>
      <c r="H25" s="30">
        <f>D25*H4</f>
        <v>7893.7</v>
      </c>
      <c r="I25" s="30">
        <f>D25*I4</f>
        <v>13813.975</v>
      </c>
      <c r="J25" s="30">
        <f>D25*J4</f>
        <v>24786.218</v>
      </c>
      <c r="K25" s="30">
        <f>D25*K4</f>
        <v>5446.652999999999</v>
      </c>
      <c r="L25" s="30">
        <f>D25*L4</f>
        <v>5130.905</v>
      </c>
      <c r="M25" s="32">
        <f t="shared" si="0"/>
        <v>69425.0915</v>
      </c>
    </row>
    <row r="26" spans="1:13" s="46" customFormat="1" ht="12.75">
      <c r="A26" s="41">
        <v>21</v>
      </c>
      <c r="B26" s="42" t="s">
        <v>20</v>
      </c>
      <c r="C26" s="43">
        <v>30</v>
      </c>
      <c r="D26" s="44">
        <v>14609.6</v>
      </c>
      <c r="E26" s="43">
        <f>D26*E4</f>
        <v>8765.76</v>
      </c>
      <c r="F26" s="43">
        <f>D26*F4</f>
        <v>1168.768</v>
      </c>
      <c r="G26" s="43">
        <f>D26*G4</f>
        <v>12929.496000000001</v>
      </c>
      <c r="H26" s="43">
        <f>D26*H4</f>
        <v>14609.6</v>
      </c>
      <c r="I26" s="43">
        <f>D26*I4</f>
        <v>25566.8</v>
      </c>
      <c r="J26" s="43">
        <f>D26*J4</f>
        <v>45874.144</v>
      </c>
      <c r="K26" s="43">
        <f>D26*K4</f>
        <v>10080.624</v>
      </c>
      <c r="L26" s="43">
        <f>D26*L4</f>
        <v>9496.24</v>
      </c>
      <c r="M26" s="45">
        <f t="shared" si="0"/>
        <v>128491.432</v>
      </c>
    </row>
    <row r="27" spans="1:13" s="33" customFormat="1" ht="12.75">
      <c r="A27" s="41">
        <v>22</v>
      </c>
      <c r="B27" s="47" t="s">
        <v>20</v>
      </c>
      <c r="C27" s="30">
        <v>32</v>
      </c>
      <c r="D27" s="31">
        <v>8003.9</v>
      </c>
      <c r="E27" s="30">
        <f>D27*E4</f>
        <v>4802.339999999999</v>
      </c>
      <c r="F27" s="30">
        <f>D27*F4</f>
        <v>640.312</v>
      </c>
      <c r="G27" s="30">
        <f>D27*G4</f>
        <v>7083.4515</v>
      </c>
      <c r="H27" s="30">
        <f>D27*H4</f>
        <v>8003.9</v>
      </c>
      <c r="I27" s="30">
        <f>D27*I4</f>
        <v>14006.824999999999</v>
      </c>
      <c r="J27" s="30">
        <f>D27*J4</f>
        <v>25132.246</v>
      </c>
      <c r="K27" s="30">
        <f>D27*K4</f>
        <v>5522.690999999999</v>
      </c>
      <c r="L27" s="30">
        <f>D27*L4</f>
        <v>5202.535</v>
      </c>
      <c r="M27" s="32">
        <f t="shared" si="0"/>
        <v>70394.3005</v>
      </c>
    </row>
    <row r="28" spans="1:13" s="46" customFormat="1" ht="12.75">
      <c r="A28" s="41">
        <v>23</v>
      </c>
      <c r="B28" s="42" t="s">
        <v>20</v>
      </c>
      <c r="C28" s="43" t="s">
        <v>24</v>
      </c>
      <c r="D28" s="44">
        <v>6726</v>
      </c>
      <c r="E28" s="43">
        <f>D28*E4</f>
        <v>4035.6</v>
      </c>
      <c r="F28" s="43">
        <f>D28*F4</f>
        <v>538.08</v>
      </c>
      <c r="G28" s="43">
        <f>D28*G4</f>
        <v>5952.51</v>
      </c>
      <c r="H28" s="43">
        <f>D28*H4</f>
        <v>6726</v>
      </c>
      <c r="I28" s="43">
        <f>D28*I4</f>
        <v>11770.5</v>
      </c>
      <c r="J28" s="43">
        <f>D28*J4</f>
        <v>21119.64</v>
      </c>
      <c r="K28" s="43">
        <f>D28*K4</f>
        <v>4640.94</v>
      </c>
      <c r="L28" s="43">
        <f>D28*L4</f>
        <v>4371.900000000001</v>
      </c>
      <c r="M28" s="45">
        <f t="shared" si="0"/>
        <v>59155.170000000006</v>
      </c>
    </row>
    <row r="29" spans="1:13" s="46" customFormat="1" ht="12.75">
      <c r="A29" s="41">
        <v>24</v>
      </c>
      <c r="B29" s="42" t="s">
        <v>20</v>
      </c>
      <c r="C29" s="43">
        <v>34</v>
      </c>
      <c r="D29" s="44">
        <v>11026.2</v>
      </c>
      <c r="E29" s="43">
        <f>D29*E4</f>
        <v>6615.72</v>
      </c>
      <c r="F29" s="43">
        <f>D29*F4</f>
        <v>882.0960000000001</v>
      </c>
      <c r="G29" s="43">
        <f>D29*G4</f>
        <v>9758.187</v>
      </c>
      <c r="H29" s="43">
        <f>D29*H4</f>
        <v>11026.2</v>
      </c>
      <c r="I29" s="43">
        <f>D29*I4</f>
        <v>19295.850000000002</v>
      </c>
      <c r="J29" s="43">
        <f>D29*J4</f>
        <v>34622.268000000004</v>
      </c>
      <c r="K29" s="43">
        <f>D29*K4</f>
        <v>7608.0779999999995</v>
      </c>
      <c r="L29" s="43">
        <f>D29*L4</f>
        <v>7167.030000000001</v>
      </c>
      <c r="M29" s="45">
        <f t="shared" si="0"/>
        <v>96975.42899999999</v>
      </c>
    </row>
    <row r="30" spans="1:13" s="46" customFormat="1" ht="12.75">
      <c r="A30" s="41">
        <v>25</v>
      </c>
      <c r="B30" s="42" t="s">
        <v>20</v>
      </c>
      <c r="C30" s="43">
        <v>36</v>
      </c>
      <c r="D30" s="44">
        <v>9095.9</v>
      </c>
      <c r="E30" s="43">
        <f>D30*E4</f>
        <v>5457.54</v>
      </c>
      <c r="F30" s="43">
        <f>D30*F4</f>
        <v>727.672</v>
      </c>
      <c r="G30" s="43">
        <f>D30*G4</f>
        <v>8049.8715</v>
      </c>
      <c r="H30" s="43">
        <f>D30*H4</f>
        <v>9095.9</v>
      </c>
      <c r="I30" s="43">
        <f>D30*I4</f>
        <v>15917.824999999999</v>
      </c>
      <c r="J30" s="43">
        <f>D30*J4</f>
        <v>28561.126</v>
      </c>
      <c r="K30" s="43">
        <f>D30*K4</f>
        <v>6276.170999999999</v>
      </c>
      <c r="L30" s="43">
        <f>D30*L4</f>
        <v>5912.335</v>
      </c>
      <c r="M30" s="45">
        <f t="shared" si="0"/>
        <v>79998.44050000001</v>
      </c>
    </row>
    <row r="31" spans="1:13" s="29" customFormat="1" ht="12.75">
      <c r="A31" s="41">
        <v>26</v>
      </c>
      <c r="B31" s="40" t="s">
        <v>20</v>
      </c>
      <c r="C31" s="26" t="s">
        <v>25</v>
      </c>
      <c r="D31" s="27">
        <v>2142.1</v>
      </c>
      <c r="E31" s="26">
        <f>D31*E4</f>
        <v>1285.26</v>
      </c>
      <c r="F31" s="26">
        <f>D31*F4</f>
        <v>171.368</v>
      </c>
      <c r="G31" s="26">
        <f>D31*G4</f>
        <v>1895.7585</v>
      </c>
      <c r="H31" s="26">
        <f>D31*H4</f>
        <v>2142.1</v>
      </c>
      <c r="I31" s="26">
        <f>D31*I4</f>
        <v>3748.6749999999997</v>
      </c>
      <c r="J31" s="26"/>
      <c r="K31" s="26">
        <f>D31*K4</f>
        <v>1478.0489999999998</v>
      </c>
      <c r="L31" s="26">
        <f>D31*L4</f>
        <v>1392.365</v>
      </c>
      <c r="M31" s="28">
        <f t="shared" si="0"/>
        <v>12113.575499999997</v>
      </c>
    </row>
    <row r="32" spans="1:13" s="46" customFormat="1" ht="12.75">
      <c r="A32" s="41">
        <v>27</v>
      </c>
      <c r="B32" s="42" t="s">
        <v>20</v>
      </c>
      <c r="C32" s="43">
        <v>40</v>
      </c>
      <c r="D32" s="44">
        <v>6266.3</v>
      </c>
      <c r="E32" s="43">
        <f>D32*E4</f>
        <v>3759.7799999999997</v>
      </c>
      <c r="F32" s="43">
        <f>D32*F4</f>
        <v>501.30400000000003</v>
      </c>
      <c r="G32" s="43">
        <f>D32*G4</f>
        <v>5545.6755</v>
      </c>
      <c r="H32" s="43">
        <f>D32*H4</f>
        <v>6266.3</v>
      </c>
      <c r="I32" s="43">
        <f>D32*I4</f>
        <v>10966.025</v>
      </c>
      <c r="J32" s="43">
        <f>D32*J4</f>
        <v>19676.182</v>
      </c>
      <c r="K32" s="43">
        <f>D32*K4</f>
        <v>4323.746999999999</v>
      </c>
      <c r="L32" s="43">
        <f>D32*L4</f>
        <v>4073.0950000000003</v>
      </c>
      <c r="M32" s="45">
        <f t="shared" si="0"/>
        <v>55112.1085</v>
      </c>
    </row>
    <row r="33" spans="1:13" s="46" customFormat="1" ht="12.75">
      <c r="A33" s="41">
        <v>28</v>
      </c>
      <c r="B33" s="42" t="s">
        <v>20</v>
      </c>
      <c r="C33" s="43" t="s">
        <v>26</v>
      </c>
      <c r="D33" s="44">
        <v>3979.4</v>
      </c>
      <c r="E33" s="43">
        <f>D33*E4</f>
        <v>2387.64</v>
      </c>
      <c r="F33" s="43">
        <f>D33*F4</f>
        <v>318.35200000000003</v>
      </c>
      <c r="G33" s="43">
        <f>D33*G4</f>
        <v>3521.7690000000002</v>
      </c>
      <c r="H33" s="43">
        <f>D33*H4</f>
        <v>3979.4</v>
      </c>
      <c r="I33" s="43">
        <f>D33*I4</f>
        <v>6963.95</v>
      </c>
      <c r="J33" s="43">
        <f>D33*J4</f>
        <v>12495.316</v>
      </c>
      <c r="K33" s="43">
        <f>D33*K4</f>
        <v>2745.786</v>
      </c>
      <c r="L33" s="43">
        <f>D33*L4</f>
        <v>2586.61</v>
      </c>
      <c r="M33" s="45">
        <f t="shared" si="0"/>
        <v>34998.823000000004</v>
      </c>
    </row>
    <row r="34" spans="1:13" s="39" customFormat="1" ht="12.75">
      <c r="A34" s="41">
        <v>29</v>
      </c>
      <c r="B34" s="35" t="s">
        <v>20</v>
      </c>
      <c r="C34" s="36">
        <v>42</v>
      </c>
      <c r="D34" s="37">
        <v>5076.7</v>
      </c>
      <c r="E34" s="36">
        <f>D34*E4</f>
        <v>3046.02</v>
      </c>
      <c r="F34" s="36">
        <f>D34*F4</f>
        <v>406.13599999999997</v>
      </c>
      <c r="G34" s="36">
        <f>D34*G4</f>
        <v>4492.8795</v>
      </c>
      <c r="H34" s="36"/>
      <c r="I34" s="36">
        <f>D34*I4</f>
        <v>8884.225</v>
      </c>
      <c r="J34" s="36">
        <f>D34*J4</f>
        <v>15940.838</v>
      </c>
      <c r="K34" s="36">
        <f>D34*K4</f>
        <v>3502.923</v>
      </c>
      <c r="L34" s="36">
        <f>D34*L4</f>
        <v>3299.855</v>
      </c>
      <c r="M34" s="38">
        <f t="shared" si="0"/>
        <v>39572.876500000006</v>
      </c>
    </row>
    <row r="35" spans="1:13" s="46" customFormat="1" ht="12.75">
      <c r="A35" s="41">
        <v>30</v>
      </c>
      <c r="B35" s="42" t="s">
        <v>27</v>
      </c>
      <c r="C35" s="43">
        <v>3</v>
      </c>
      <c r="D35" s="44">
        <v>9307.7</v>
      </c>
      <c r="E35" s="43">
        <f>D35*E4</f>
        <v>5584.62</v>
      </c>
      <c r="F35" s="43">
        <f>D35*F4</f>
        <v>744.6160000000001</v>
      </c>
      <c r="G35" s="43">
        <f>D35*G4</f>
        <v>8237.3145</v>
      </c>
      <c r="H35" s="43">
        <f>D35*H4</f>
        <v>9307.7</v>
      </c>
      <c r="I35" s="43">
        <f>D35*I4</f>
        <v>16288.475000000002</v>
      </c>
      <c r="J35" s="43">
        <f>D35*J4</f>
        <v>29226.178000000004</v>
      </c>
      <c r="K35" s="43">
        <f>D35*K4</f>
        <v>6422.313</v>
      </c>
      <c r="L35" s="43">
        <f>D35*L4</f>
        <v>6050.005000000001</v>
      </c>
      <c r="M35" s="45">
        <f t="shared" si="0"/>
        <v>81861.2215</v>
      </c>
    </row>
    <row r="36" spans="1:13" s="33" customFormat="1" ht="12.75">
      <c r="A36" s="41">
        <v>31</v>
      </c>
      <c r="B36" s="47" t="s">
        <v>27</v>
      </c>
      <c r="C36" s="30">
        <v>5</v>
      </c>
      <c r="D36" s="31">
        <v>6947.6</v>
      </c>
      <c r="E36" s="30">
        <f>D36*E4</f>
        <v>4168.56</v>
      </c>
      <c r="F36" s="30">
        <f>D36*F4</f>
        <v>555.808</v>
      </c>
      <c r="G36" s="30">
        <f>D36*G4</f>
        <v>6148.626</v>
      </c>
      <c r="H36" s="30">
        <f>D36*H4</f>
        <v>6947.6</v>
      </c>
      <c r="I36" s="30">
        <f>D36*I4</f>
        <v>12158.300000000001</v>
      </c>
      <c r="J36" s="30">
        <f>D36*J4</f>
        <v>21815.464000000004</v>
      </c>
      <c r="K36" s="30">
        <f>D36*K4</f>
        <v>4793.844</v>
      </c>
      <c r="L36" s="30">
        <f>D36*L4</f>
        <v>4515.9400000000005</v>
      </c>
      <c r="M36" s="32">
        <f t="shared" si="0"/>
        <v>61104.14200000001</v>
      </c>
    </row>
    <row r="37" spans="1:13" s="46" customFormat="1" ht="12.75">
      <c r="A37" s="41">
        <v>32</v>
      </c>
      <c r="B37" s="42" t="s">
        <v>27</v>
      </c>
      <c r="C37" s="43">
        <v>7</v>
      </c>
      <c r="D37" s="44">
        <v>6833.9</v>
      </c>
      <c r="E37" s="43">
        <f>D37*E4</f>
        <v>4100.339999999999</v>
      </c>
      <c r="F37" s="43">
        <f>D37*F4</f>
        <v>546.712</v>
      </c>
      <c r="G37" s="43">
        <f>D37*G4</f>
        <v>6048.001499999999</v>
      </c>
      <c r="H37" s="43">
        <f>D37*H4</f>
        <v>6833.9</v>
      </c>
      <c r="I37" s="43">
        <f>D37*I4</f>
        <v>11959.324999999999</v>
      </c>
      <c r="J37" s="43">
        <f>D37*J4</f>
        <v>21458.446</v>
      </c>
      <c r="K37" s="43">
        <f>D37*K4</f>
        <v>4715.391</v>
      </c>
      <c r="L37" s="43">
        <f>D37*L4</f>
        <v>4442.035</v>
      </c>
      <c r="M37" s="45">
        <f t="shared" si="0"/>
        <v>60104.1505</v>
      </c>
    </row>
    <row r="38" spans="1:13" s="33" customFormat="1" ht="12.75">
      <c r="A38" s="41">
        <v>33</v>
      </c>
      <c r="B38" s="47" t="s">
        <v>28</v>
      </c>
      <c r="C38" s="30">
        <v>28</v>
      </c>
      <c r="D38" s="31">
        <v>6089.54</v>
      </c>
      <c r="E38" s="30">
        <f>D38*E4</f>
        <v>3653.7239999999997</v>
      </c>
      <c r="F38" s="30">
        <f>D38*F4</f>
        <v>487.1632</v>
      </c>
      <c r="G38" s="30">
        <f>D38*G4</f>
        <v>5389.2429</v>
      </c>
      <c r="H38" s="30">
        <f>D38*H4</f>
        <v>6089.54</v>
      </c>
      <c r="I38" s="30">
        <f>D38*I4</f>
        <v>10656.695</v>
      </c>
      <c r="J38" s="30">
        <f>D38*J4</f>
        <v>19121.155600000002</v>
      </c>
      <c r="K38" s="30">
        <f>D38*K4</f>
        <v>4201.7826</v>
      </c>
      <c r="L38" s="30">
        <f>D38*L4</f>
        <v>3958.201</v>
      </c>
      <c r="M38" s="32">
        <f t="shared" si="0"/>
        <v>53557.5043</v>
      </c>
    </row>
    <row r="39" spans="1:13" s="33" customFormat="1" ht="12.75">
      <c r="A39" s="41">
        <v>34</v>
      </c>
      <c r="B39" s="47" t="s">
        <v>28</v>
      </c>
      <c r="C39" s="30" t="s">
        <v>29</v>
      </c>
      <c r="D39" s="31">
        <v>4497</v>
      </c>
      <c r="E39" s="30">
        <f>D39*E4</f>
        <v>2698.2</v>
      </c>
      <c r="F39" s="30">
        <f>D39*F4</f>
        <v>359.76</v>
      </c>
      <c r="G39" s="30">
        <f>D39*G4</f>
        <v>3979.8450000000003</v>
      </c>
      <c r="H39" s="30">
        <f>D39*H4</f>
        <v>4497</v>
      </c>
      <c r="I39" s="30">
        <f>D39*I4</f>
        <v>7869.75</v>
      </c>
      <c r="J39" s="30">
        <f>D39*J4</f>
        <v>14120.58</v>
      </c>
      <c r="K39" s="30">
        <f>D39*K4</f>
        <v>3102.93</v>
      </c>
      <c r="L39" s="30">
        <f>D39*L4</f>
        <v>2923.05</v>
      </c>
      <c r="M39" s="32">
        <f t="shared" si="0"/>
        <v>39551.115000000005</v>
      </c>
    </row>
    <row r="40" spans="1:13" s="46" customFormat="1" ht="12.75">
      <c r="A40" s="41">
        <v>35</v>
      </c>
      <c r="B40" s="42" t="s">
        <v>28</v>
      </c>
      <c r="C40" s="43">
        <v>30</v>
      </c>
      <c r="D40" s="44">
        <v>4557.2</v>
      </c>
      <c r="E40" s="43">
        <f>D40*E4</f>
        <v>2734.3199999999997</v>
      </c>
      <c r="F40" s="43">
        <f>D40*F4</f>
        <v>364.57599999999996</v>
      </c>
      <c r="G40" s="43">
        <f>D40*G4</f>
        <v>4033.122</v>
      </c>
      <c r="H40" s="43">
        <f>D40*H4</f>
        <v>4557.2</v>
      </c>
      <c r="I40" s="43">
        <f>D40*I4</f>
        <v>7975.099999999999</v>
      </c>
      <c r="J40" s="43">
        <f>D40*J4</f>
        <v>14309.608</v>
      </c>
      <c r="K40" s="43">
        <f>D40*K4</f>
        <v>3144.468</v>
      </c>
      <c r="L40" s="43">
        <f>D40*L4</f>
        <v>2962.18</v>
      </c>
      <c r="M40" s="45">
        <f t="shared" si="0"/>
        <v>40080.574</v>
      </c>
    </row>
    <row r="41" spans="1:13" s="46" customFormat="1" ht="12.75">
      <c r="A41" s="41">
        <v>36</v>
      </c>
      <c r="B41" s="42" t="s">
        <v>28</v>
      </c>
      <c r="C41" s="43" t="s">
        <v>31</v>
      </c>
      <c r="D41" s="44">
        <v>6880.4</v>
      </c>
      <c r="E41" s="43">
        <f>D41*E4</f>
        <v>4128.24</v>
      </c>
      <c r="F41" s="43">
        <f>D41*F4</f>
        <v>550.432</v>
      </c>
      <c r="G41" s="43">
        <f>D41*G4</f>
        <v>6089.1539999999995</v>
      </c>
      <c r="H41" s="43">
        <f>D41*H4</f>
        <v>6880.4</v>
      </c>
      <c r="I41" s="43">
        <f>D41*I4</f>
        <v>12040.699999999999</v>
      </c>
      <c r="J41" s="43">
        <f>D41*J4</f>
        <v>21604.456</v>
      </c>
      <c r="K41" s="43">
        <f>D41*K4</f>
        <v>4747.476</v>
      </c>
      <c r="L41" s="43">
        <f>D41*L4</f>
        <v>4472.26</v>
      </c>
      <c r="M41" s="45">
        <f t="shared" si="0"/>
        <v>60513.118</v>
      </c>
    </row>
    <row r="42" spans="1:13" s="33" customFormat="1" ht="12.75">
      <c r="A42" s="41">
        <v>37</v>
      </c>
      <c r="B42" s="47" t="s">
        <v>28</v>
      </c>
      <c r="C42" s="30">
        <v>34</v>
      </c>
      <c r="D42" s="31">
        <v>6719.7</v>
      </c>
      <c r="E42" s="30">
        <f>D42*E4</f>
        <v>4031.8199999999997</v>
      </c>
      <c r="F42" s="30">
        <f>D42*F4</f>
        <v>537.576</v>
      </c>
      <c r="G42" s="30">
        <f>D42*G4</f>
        <v>5946.9345</v>
      </c>
      <c r="H42" s="30">
        <f>D42*H4</f>
        <v>6719.7</v>
      </c>
      <c r="I42" s="30">
        <f>D42*I4</f>
        <v>11759.475</v>
      </c>
      <c r="J42" s="30">
        <f>D42*J4</f>
        <v>21099.858</v>
      </c>
      <c r="K42" s="30">
        <f>D42*K4</f>
        <v>4636.593</v>
      </c>
      <c r="L42" s="30">
        <f>D42*L4</f>
        <v>4367.805</v>
      </c>
      <c r="M42" s="32">
        <f t="shared" si="0"/>
        <v>59099.7615</v>
      </c>
    </row>
    <row r="43" spans="1:13" ht="12.75">
      <c r="A43" s="2"/>
      <c r="B43" s="5"/>
      <c r="C43" s="5"/>
      <c r="D43" s="15">
        <f aca="true" t="shared" si="1" ref="D43:L43">SUM(D7:D42)</f>
        <v>230825.74000000005</v>
      </c>
      <c r="E43" s="12">
        <f>SUM(E6:E42)</f>
        <v>148941.504</v>
      </c>
      <c r="F43" s="12">
        <f t="shared" si="1"/>
        <v>18466.059200000003</v>
      </c>
      <c r="G43" s="12">
        <f t="shared" si="1"/>
        <v>204280.77990000005</v>
      </c>
      <c r="H43" s="12">
        <f t="shared" si="1"/>
        <v>225749.04000000004</v>
      </c>
      <c r="I43" s="12">
        <f t="shared" si="1"/>
        <v>403945.045</v>
      </c>
      <c r="J43" s="12">
        <f t="shared" si="1"/>
        <v>654355.4016</v>
      </c>
      <c r="K43" s="12">
        <f t="shared" si="1"/>
        <v>159269.76059999998</v>
      </c>
      <c r="L43" s="12">
        <f t="shared" si="1"/>
        <v>150036.731</v>
      </c>
      <c r="M43" s="24">
        <f t="shared" si="0"/>
        <v>1965044.3213</v>
      </c>
    </row>
  </sheetData>
  <sheetProtection/>
  <printOptions/>
  <pageMargins left="0.2" right="0.2" top="0.2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PageLayoutView="0" workbookViewId="0" topLeftCell="A1">
      <pane xSplit="3" topLeftCell="K1" activePane="topRight" state="frozen"/>
      <selection pane="topLeft" activeCell="A1" sqref="A1"/>
      <selection pane="topRight" activeCell="R16" sqref="R16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5.00390625" style="0" customWidth="1"/>
    <col min="5" max="5" width="12.7109375" style="0" customWidth="1"/>
    <col min="6" max="6" width="11.140625" style="0" customWidth="1"/>
    <col min="7" max="7" width="11.421875" style="0" customWidth="1"/>
    <col min="8" max="8" width="13.421875" style="0" customWidth="1"/>
    <col min="9" max="11" width="11.28125" style="0" customWidth="1"/>
    <col min="12" max="12" width="11.00390625" style="0" customWidth="1"/>
    <col min="13" max="13" width="12.57421875" style="0" customWidth="1"/>
    <col min="14" max="14" width="10.421875" style="0" customWidth="1"/>
    <col min="15" max="16" width="11.28125" style="0" customWidth="1"/>
    <col min="17" max="17" width="11.421875" style="0" customWidth="1"/>
    <col min="18" max="18" width="11.57421875" style="0" customWidth="1"/>
    <col min="19" max="19" width="12.8515625" style="0" customWidth="1"/>
    <col min="20" max="23" width="12.00390625" style="0" customWidth="1"/>
    <col min="24" max="24" width="12.8515625" style="0" customWidth="1"/>
    <col min="25" max="25" width="4.28125" style="0" customWidth="1"/>
  </cols>
  <sheetData>
    <row r="1" s="65" customFormat="1" ht="18">
      <c r="H1" s="65" t="s">
        <v>60</v>
      </c>
    </row>
    <row r="2" s="65" customFormat="1" ht="18">
      <c r="E2" s="24" t="s">
        <v>67</v>
      </c>
    </row>
    <row r="3" spans="6:8" s="65" customFormat="1" ht="18">
      <c r="F3" s="80"/>
      <c r="G3" s="80" t="s">
        <v>112</v>
      </c>
      <c r="H3" s="80" t="s">
        <v>108</v>
      </c>
    </row>
    <row r="4" spans="1:25" ht="90" customHeight="1">
      <c r="A4" s="66"/>
      <c r="B4" s="67" t="s">
        <v>7</v>
      </c>
      <c r="C4" s="67" t="s">
        <v>32</v>
      </c>
      <c r="D4" s="67" t="s">
        <v>8</v>
      </c>
      <c r="E4" s="68" t="s">
        <v>10</v>
      </c>
      <c r="F4" s="68" t="s">
        <v>12</v>
      </c>
      <c r="G4" s="68" t="s">
        <v>56</v>
      </c>
      <c r="H4" s="68" t="s">
        <v>113</v>
      </c>
      <c r="I4" s="68" t="s">
        <v>1</v>
      </c>
      <c r="J4" s="68" t="s">
        <v>61</v>
      </c>
      <c r="K4" s="68" t="s">
        <v>9</v>
      </c>
      <c r="L4" s="68" t="s">
        <v>66</v>
      </c>
      <c r="M4" s="68" t="s">
        <v>0</v>
      </c>
      <c r="N4" s="68" t="s">
        <v>2</v>
      </c>
      <c r="O4" s="68" t="s">
        <v>3</v>
      </c>
      <c r="P4" s="68" t="s">
        <v>109</v>
      </c>
      <c r="Q4" s="68" t="s">
        <v>5</v>
      </c>
      <c r="R4" s="68" t="s">
        <v>111</v>
      </c>
      <c r="S4" s="68" t="s">
        <v>6</v>
      </c>
      <c r="T4" s="64" t="s">
        <v>59</v>
      </c>
      <c r="U4" s="64" t="s">
        <v>58</v>
      </c>
      <c r="V4" s="64" t="s">
        <v>57</v>
      </c>
      <c r="W4" s="64" t="s">
        <v>110</v>
      </c>
      <c r="X4" s="64" t="s">
        <v>114</v>
      </c>
      <c r="Y4" s="2"/>
    </row>
    <row r="5" spans="1:25" ht="12.75">
      <c r="A5" s="69" t="s">
        <v>62</v>
      </c>
      <c r="B5" s="70" t="s">
        <v>63</v>
      </c>
      <c r="C5" s="71" t="s">
        <v>64</v>
      </c>
      <c r="D5" s="72">
        <v>17411.1</v>
      </c>
      <c r="E5" s="75">
        <v>108993.48599999999</v>
      </c>
      <c r="F5" s="75">
        <v>117347.77280316301</v>
      </c>
      <c r="G5" s="75">
        <v>85140.279</v>
      </c>
      <c r="H5" s="75">
        <v>967989.8828061917</v>
      </c>
      <c r="I5" s="75">
        <v>40426.9329783675</v>
      </c>
      <c r="J5" s="75">
        <v>32047</v>
      </c>
      <c r="K5" s="75">
        <v>63534.21619941795</v>
      </c>
      <c r="L5" s="75">
        <v>1502.8</v>
      </c>
      <c r="M5" s="75">
        <v>101462.97354669397</v>
      </c>
      <c r="N5" s="75">
        <v>43838.71</v>
      </c>
      <c r="O5" s="75">
        <v>189979.65291444297</v>
      </c>
      <c r="P5" s="75">
        <v>1290.56</v>
      </c>
      <c r="Q5" s="75">
        <v>161392.46189932365</v>
      </c>
      <c r="R5" s="75">
        <v>100184.42926697855</v>
      </c>
      <c r="S5" s="75">
        <f>D5*1.5*6</f>
        <v>156699.9</v>
      </c>
      <c r="T5" s="75">
        <f aca="true" t="shared" si="0" ref="T5:T36">SUM(E5:S5)</f>
        <v>2171831.057414579</v>
      </c>
      <c r="U5" s="75">
        <v>1617974.4599999995</v>
      </c>
      <c r="V5" s="75">
        <v>1253585.83</v>
      </c>
      <c r="W5" s="75">
        <v>-821492.8501102995</v>
      </c>
      <c r="X5" s="77">
        <f>V5-T5+W5</f>
        <v>-1739738.0775248786</v>
      </c>
      <c r="Y5" s="5">
        <v>1</v>
      </c>
    </row>
    <row r="6" spans="1:25" ht="12.75">
      <c r="A6" s="83">
        <f>A5+1</f>
        <v>2</v>
      </c>
      <c r="B6" s="70" t="s">
        <v>63</v>
      </c>
      <c r="C6" s="71" t="s">
        <v>71</v>
      </c>
      <c r="D6" s="79">
        <v>17393.5</v>
      </c>
      <c r="E6" s="75">
        <v>134973.56000000003</v>
      </c>
      <c r="F6" s="75">
        <v>189412.176877355</v>
      </c>
      <c r="G6" s="75">
        <v>0</v>
      </c>
      <c r="H6" s="75">
        <v>636061.9689514446</v>
      </c>
      <c r="I6" s="75">
        <v>68874.2367524875</v>
      </c>
      <c r="J6" s="75">
        <v>75820.58</v>
      </c>
      <c r="K6" s="75">
        <v>63469.992675050744</v>
      </c>
      <c r="L6" s="75">
        <v>1482.4</v>
      </c>
      <c r="M6" s="75">
        <v>101360.40976069415</v>
      </c>
      <c r="N6" s="75">
        <v>34014.51</v>
      </c>
      <c r="O6" s="75">
        <v>189787.612096155</v>
      </c>
      <c r="P6" s="75">
        <v>0</v>
      </c>
      <c r="Q6" s="75">
        <v>142348.4234796127</v>
      </c>
      <c r="R6" s="75">
        <v>100083.1578966976</v>
      </c>
      <c r="S6" s="75">
        <f aca="true" t="shared" si="1" ref="S6:S69">D6*1.5*6</f>
        <v>156541.5</v>
      </c>
      <c r="T6" s="75">
        <f t="shared" si="0"/>
        <v>1894230.5284894973</v>
      </c>
      <c r="U6" s="75">
        <v>1770876.4</v>
      </c>
      <c r="V6" s="75">
        <v>1569697.78</v>
      </c>
      <c r="W6" s="75">
        <v>-181699.75940579106</v>
      </c>
      <c r="X6" s="77">
        <f>V6-T6+W6</f>
        <v>-506232.5078952883</v>
      </c>
      <c r="Y6" s="5">
        <f>Y5+1</f>
        <v>2</v>
      </c>
    </row>
    <row r="7" spans="1:25" ht="12.75">
      <c r="A7" s="83">
        <f aca="true" t="shared" si="2" ref="A7:A70">A6+1</f>
        <v>3</v>
      </c>
      <c r="B7" s="70" t="s">
        <v>63</v>
      </c>
      <c r="C7" s="71" t="s">
        <v>72</v>
      </c>
      <c r="D7" s="79">
        <v>17199.5</v>
      </c>
      <c r="E7" s="75">
        <v>107668.87000000002</v>
      </c>
      <c r="F7" s="75">
        <v>144300.80076333502</v>
      </c>
      <c r="G7" s="75">
        <v>84105.55500000001</v>
      </c>
      <c r="H7" s="75">
        <v>368037.7105525265</v>
      </c>
      <c r="I7" s="75">
        <v>37346.90289903749</v>
      </c>
      <c r="J7" s="75">
        <v>55730</v>
      </c>
      <c r="K7" s="75">
        <v>62762.07428145775</v>
      </c>
      <c r="L7" s="75">
        <v>578</v>
      </c>
      <c r="M7" s="75">
        <v>100229.87711955955</v>
      </c>
      <c r="N7" s="75">
        <v>0</v>
      </c>
      <c r="O7" s="75">
        <v>187670.798530935</v>
      </c>
      <c r="P7" s="75">
        <v>0</v>
      </c>
      <c r="Q7" s="75">
        <v>63763.91980150602</v>
      </c>
      <c r="R7" s="75">
        <v>98966.8712015552</v>
      </c>
      <c r="S7" s="75">
        <f t="shared" si="1"/>
        <v>154795.5</v>
      </c>
      <c r="T7" s="75">
        <f t="shared" si="0"/>
        <v>1465956.8801499126</v>
      </c>
      <c r="U7" s="75">
        <v>1756052.4</v>
      </c>
      <c r="V7" s="75">
        <v>1575094.8199999998</v>
      </c>
      <c r="W7" s="75">
        <v>15954.410849249223</v>
      </c>
      <c r="X7" s="77">
        <f>V7-T7+W7</f>
        <v>125092.3506993365</v>
      </c>
      <c r="Y7" s="5">
        <f aca="true" t="shared" si="3" ref="Y7:Y70">Y6+1</f>
        <v>3</v>
      </c>
    </row>
    <row r="8" spans="1:25" ht="12.75">
      <c r="A8" s="83">
        <f t="shared" si="2"/>
        <v>4</v>
      </c>
      <c r="B8" s="70" t="s">
        <v>63</v>
      </c>
      <c r="C8" s="71" t="s">
        <v>73</v>
      </c>
      <c r="D8" s="79">
        <v>6251.7</v>
      </c>
      <c r="E8" s="75">
        <v>39135.642</v>
      </c>
      <c r="F8" s="75">
        <v>52450.671015561005</v>
      </c>
      <c r="G8" s="75">
        <v>30570.813000000002</v>
      </c>
      <c r="H8" s="75">
        <v>126249.62390471989</v>
      </c>
      <c r="I8" s="75">
        <v>8934.3073485225</v>
      </c>
      <c r="J8" s="75">
        <v>10742.45</v>
      </c>
      <c r="K8" s="75">
        <v>22812.852686728645</v>
      </c>
      <c r="L8" s="75">
        <v>1754.4</v>
      </c>
      <c r="M8" s="75">
        <v>37505.17573495453</v>
      </c>
      <c r="N8" s="75">
        <v>11539.91</v>
      </c>
      <c r="O8" s="75">
        <v>68214.86270972098</v>
      </c>
      <c r="P8" s="75">
        <v>0</v>
      </c>
      <c r="Q8" s="75">
        <v>51163.91980150602</v>
      </c>
      <c r="R8" s="75">
        <v>35972.62645372032</v>
      </c>
      <c r="S8" s="75">
        <f t="shared" si="1"/>
        <v>56265.299999999996</v>
      </c>
      <c r="T8" s="75">
        <f t="shared" si="0"/>
        <v>553312.5546554339</v>
      </c>
      <c r="U8" s="75">
        <v>637673.4</v>
      </c>
      <c r="V8" s="75">
        <v>554900.5999999999</v>
      </c>
      <c r="W8" s="75">
        <v>-31788.806999561144</v>
      </c>
      <c r="X8" s="77">
        <f>V8-T8+W8</f>
        <v>-30200.76165499515</v>
      </c>
      <c r="Y8" s="5">
        <f t="shared" si="3"/>
        <v>4</v>
      </c>
    </row>
    <row r="9" spans="1:25" ht="12.75">
      <c r="A9" s="83">
        <f t="shared" si="2"/>
        <v>5</v>
      </c>
      <c r="B9" s="70" t="s">
        <v>74</v>
      </c>
      <c r="C9" s="71" t="s">
        <v>68</v>
      </c>
      <c r="D9" s="79">
        <v>6264.7</v>
      </c>
      <c r="E9" s="75">
        <v>48614.07200000001</v>
      </c>
      <c r="F9" s="75">
        <v>69161.19374485099</v>
      </c>
      <c r="G9" s="75"/>
      <c r="H9" s="75">
        <v>186263.23879743088</v>
      </c>
      <c r="I9" s="75">
        <v>6979.136833547499</v>
      </c>
      <c r="J9" s="75">
        <v>8780</v>
      </c>
      <c r="K9" s="75">
        <v>22860.29051722715</v>
      </c>
      <c r="L9" s="75">
        <v>567.8</v>
      </c>
      <c r="M9" s="75">
        <v>37580.93307688623</v>
      </c>
      <c r="N9" s="75">
        <v>0</v>
      </c>
      <c r="O9" s="75">
        <v>68356.71104141099</v>
      </c>
      <c r="P9" s="75">
        <v>0</v>
      </c>
      <c r="Q9" s="75">
        <v>51270.31181606519</v>
      </c>
      <c r="R9" s="75">
        <v>36047.42917040512</v>
      </c>
      <c r="S9" s="75">
        <f t="shared" si="1"/>
        <v>56382.299999999996</v>
      </c>
      <c r="T9" s="75">
        <f t="shared" si="0"/>
        <v>592863.416997824</v>
      </c>
      <c r="U9" s="75">
        <v>662909.3099999999</v>
      </c>
      <c r="V9" s="75">
        <v>610376.25</v>
      </c>
      <c r="W9" s="75">
        <v>-23148.514595752175</v>
      </c>
      <c r="X9" s="77">
        <f aca="true" t="shared" si="4" ref="X9:X71">V9-T9+W9</f>
        <v>-5635.681593576155</v>
      </c>
      <c r="Y9" s="5">
        <f t="shared" si="3"/>
        <v>5</v>
      </c>
    </row>
    <row r="10" spans="1:25" ht="12.75">
      <c r="A10" s="83">
        <f t="shared" si="2"/>
        <v>6</v>
      </c>
      <c r="B10" s="70" t="s">
        <v>74</v>
      </c>
      <c r="C10" s="71" t="s">
        <v>69</v>
      </c>
      <c r="D10" s="79">
        <v>4586.5</v>
      </c>
      <c r="E10" s="75">
        <v>35591.240000000005</v>
      </c>
      <c r="F10" s="75">
        <v>46047.658876045</v>
      </c>
      <c r="G10" s="75">
        <v>22427.985</v>
      </c>
      <c r="H10" s="75">
        <v>105920.1696476155</v>
      </c>
      <c r="I10" s="75">
        <v>10109.0371590125</v>
      </c>
      <c r="J10" s="75">
        <v>8780</v>
      </c>
      <c r="K10" s="75">
        <v>16736.431506259247</v>
      </c>
      <c r="L10" s="75">
        <v>370.6</v>
      </c>
      <c r="M10" s="75">
        <v>26727.772982287846</v>
      </c>
      <c r="N10" s="75">
        <v>0</v>
      </c>
      <c r="O10" s="75">
        <v>50045.182561245</v>
      </c>
      <c r="P10" s="75">
        <v>959.04</v>
      </c>
      <c r="Q10" s="75">
        <v>43835.10273647603</v>
      </c>
      <c r="R10" s="75">
        <v>26390.9738519104</v>
      </c>
      <c r="S10" s="75">
        <f t="shared" si="1"/>
        <v>41278.5</v>
      </c>
      <c r="T10" s="75">
        <f t="shared" si="0"/>
        <v>435219.69432085153</v>
      </c>
      <c r="U10" s="75">
        <v>497956.33</v>
      </c>
      <c r="V10" s="75">
        <v>311469.88999999996</v>
      </c>
      <c r="W10" s="75">
        <v>-4469.44842746848</v>
      </c>
      <c r="X10" s="77">
        <f t="shared" si="4"/>
        <v>-128219.25274832005</v>
      </c>
      <c r="Y10" s="5">
        <f t="shared" si="3"/>
        <v>6</v>
      </c>
    </row>
    <row r="11" spans="1:25" ht="12.75">
      <c r="A11" s="83">
        <f t="shared" si="2"/>
        <v>7</v>
      </c>
      <c r="B11" s="70" t="s">
        <v>74</v>
      </c>
      <c r="C11" s="71" t="s">
        <v>70</v>
      </c>
      <c r="D11" s="79">
        <v>2702.1</v>
      </c>
      <c r="E11" s="75">
        <v>20779.148999999998</v>
      </c>
      <c r="F11" s="75">
        <v>29830.712024193</v>
      </c>
      <c r="G11" s="75"/>
      <c r="H11" s="75">
        <v>97194.93919956869</v>
      </c>
      <c r="I11" s="75">
        <v>7721.5048835425005</v>
      </c>
      <c r="J11" s="75">
        <v>15365</v>
      </c>
      <c r="K11" s="75">
        <v>9860.13552230745</v>
      </c>
      <c r="L11" s="75">
        <v>1327.6</v>
      </c>
      <c r="M11" s="75">
        <v>15746.45489489589</v>
      </c>
      <c r="N11" s="75">
        <v>0</v>
      </c>
      <c r="O11" s="75">
        <v>29483.721312273</v>
      </c>
      <c r="P11" s="75">
        <v>1598.4</v>
      </c>
      <c r="Q11" s="75">
        <v>0</v>
      </c>
      <c r="R11" s="75">
        <v>15548.03236569216</v>
      </c>
      <c r="S11" s="75">
        <f t="shared" si="1"/>
        <v>24318.899999999998</v>
      </c>
      <c r="T11" s="75">
        <f t="shared" si="0"/>
        <v>268774.5492024727</v>
      </c>
      <c r="U11" s="75">
        <v>239649.56000000003</v>
      </c>
      <c r="V11" s="75">
        <v>219794.43</v>
      </c>
      <c r="W11" s="75">
        <v>-14650.925838724608</v>
      </c>
      <c r="X11" s="77">
        <f t="shared" si="4"/>
        <v>-63631.04504119734</v>
      </c>
      <c r="Y11" s="5">
        <f t="shared" si="3"/>
        <v>7</v>
      </c>
    </row>
    <row r="12" spans="1:25" ht="12.75">
      <c r="A12" s="83">
        <f t="shared" si="2"/>
        <v>8</v>
      </c>
      <c r="B12" s="70" t="s">
        <v>74</v>
      </c>
      <c r="C12" s="71" t="s">
        <v>75</v>
      </c>
      <c r="D12" s="79">
        <v>4456.1</v>
      </c>
      <c r="E12" s="75">
        <v>34579.336</v>
      </c>
      <c r="F12" s="75">
        <v>49194.56565301299</v>
      </c>
      <c r="G12" s="75"/>
      <c r="H12" s="75">
        <v>60433.0147238067</v>
      </c>
      <c r="I12" s="75">
        <v>10410.3569399925</v>
      </c>
      <c r="J12" s="75">
        <v>6585</v>
      </c>
      <c r="K12" s="75">
        <v>16260.59357572045</v>
      </c>
      <c r="L12" s="75">
        <v>350.2</v>
      </c>
      <c r="M12" s="75">
        <v>25967.868567834495</v>
      </c>
      <c r="N12" s="75">
        <v>0</v>
      </c>
      <c r="O12" s="75">
        <v>48622.334680292995</v>
      </c>
      <c r="P12" s="75">
        <v>0</v>
      </c>
      <c r="Q12" s="75">
        <v>36468.72739054832</v>
      </c>
      <c r="R12" s="75">
        <v>25640.64506301056</v>
      </c>
      <c r="S12" s="75">
        <f t="shared" si="1"/>
        <v>40104.9</v>
      </c>
      <c r="T12" s="75">
        <f t="shared" si="0"/>
        <v>354617.54259421903</v>
      </c>
      <c r="U12" s="75">
        <v>471544.54000000004</v>
      </c>
      <c r="V12" s="75">
        <v>407529.56000000006</v>
      </c>
      <c r="W12" s="75">
        <v>-27733.16972466858</v>
      </c>
      <c r="X12" s="77">
        <f t="shared" si="4"/>
        <v>25178.847681112442</v>
      </c>
      <c r="Y12" s="5">
        <f t="shared" si="3"/>
        <v>8</v>
      </c>
    </row>
    <row r="13" spans="1:25" ht="12.75">
      <c r="A13" s="83">
        <f t="shared" si="2"/>
        <v>9</v>
      </c>
      <c r="B13" s="70" t="s">
        <v>74</v>
      </c>
      <c r="C13" s="71" t="s">
        <v>76</v>
      </c>
      <c r="D13" s="79">
        <v>3116</v>
      </c>
      <c r="E13" s="75">
        <v>23962.04</v>
      </c>
      <c r="F13" s="75">
        <v>34400.09572827999</v>
      </c>
      <c r="G13" s="75"/>
      <c r="H13" s="75">
        <v>121622.054283652</v>
      </c>
      <c r="I13" s="75">
        <v>6625.0227183</v>
      </c>
      <c r="J13" s="75">
        <v>6146</v>
      </c>
      <c r="K13" s="75">
        <v>11370.483064101998</v>
      </c>
      <c r="L13" s="75">
        <v>486.2</v>
      </c>
      <c r="M13" s="75">
        <v>18158.4521122444</v>
      </c>
      <c r="N13" s="75">
        <v>0</v>
      </c>
      <c r="O13" s="75">
        <v>33999.95396508</v>
      </c>
      <c r="P13" s="75">
        <v>0</v>
      </c>
      <c r="Q13" s="75">
        <v>0</v>
      </c>
      <c r="R13" s="75">
        <v>17929.6357838336</v>
      </c>
      <c r="S13" s="75">
        <f t="shared" si="1"/>
        <v>28044</v>
      </c>
      <c r="T13" s="75">
        <f t="shared" si="0"/>
        <v>302743.937655492</v>
      </c>
      <c r="U13" s="75">
        <v>276887.67000000004</v>
      </c>
      <c r="V13" s="75">
        <v>255401.42000000004</v>
      </c>
      <c r="W13" s="75">
        <v>-5103.091182215983</v>
      </c>
      <c r="X13" s="77">
        <f t="shared" si="4"/>
        <v>-52445.60883770793</v>
      </c>
      <c r="Y13" s="5">
        <f t="shared" si="3"/>
        <v>9</v>
      </c>
    </row>
    <row r="14" spans="1:25" ht="12.75">
      <c r="A14" s="83">
        <f t="shared" si="2"/>
        <v>10</v>
      </c>
      <c r="B14" s="70" t="s">
        <v>74</v>
      </c>
      <c r="C14" s="71" t="s">
        <v>77</v>
      </c>
      <c r="D14" s="79">
        <v>4498.3</v>
      </c>
      <c r="E14" s="75">
        <v>34906.808000000005</v>
      </c>
      <c r="F14" s="75">
        <v>49660.446281938996</v>
      </c>
      <c r="G14" s="75"/>
      <c r="H14" s="75">
        <v>154401.4473755301</v>
      </c>
      <c r="I14" s="75">
        <v>8652.478345227499</v>
      </c>
      <c r="J14" s="75">
        <v>8780</v>
      </c>
      <c r="K14" s="75">
        <v>16414.58407164635</v>
      </c>
      <c r="L14" s="75">
        <v>367.2</v>
      </c>
      <c r="M14" s="75">
        <v>26213.78855472047</v>
      </c>
      <c r="N14" s="75">
        <v>0</v>
      </c>
      <c r="O14" s="75">
        <v>49082.79618777901</v>
      </c>
      <c r="P14" s="75">
        <v>1278.72</v>
      </c>
      <c r="Q14" s="75">
        <v>36814.91063792164</v>
      </c>
      <c r="R14" s="75">
        <v>25883.46618947968</v>
      </c>
      <c r="S14" s="75">
        <f t="shared" si="1"/>
        <v>40484.700000000004</v>
      </c>
      <c r="T14" s="75">
        <f t="shared" si="0"/>
        <v>452941.3456442437</v>
      </c>
      <c r="U14" s="75">
        <v>476010.0799999999</v>
      </c>
      <c r="V14" s="75">
        <v>421064.58</v>
      </c>
      <c r="W14" s="75">
        <v>-22732.89861638579</v>
      </c>
      <c r="X14" s="77">
        <f t="shared" si="4"/>
        <v>-54609.66426062948</v>
      </c>
      <c r="Y14" s="5">
        <f t="shared" si="3"/>
        <v>10</v>
      </c>
    </row>
    <row r="15" spans="1:25" ht="12.75">
      <c r="A15" s="83">
        <f t="shared" si="2"/>
        <v>11</v>
      </c>
      <c r="B15" s="70" t="s">
        <v>74</v>
      </c>
      <c r="C15" s="71" t="s">
        <v>78</v>
      </c>
      <c r="D15" s="79">
        <v>6946</v>
      </c>
      <c r="E15" s="75">
        <v>53900.96</v>
      </c>
      <c r="F15" s="75">
        <v>76682.62674218</v>
      </c>
      <c r="G15" s="75">
        <v>33965.94</v>
      </c>
      <c r="H15" s="75">
        <v>310351.222674662</v>
      </c>
      <c r="I15" s="75">
        <v>19005.37869105</v>
      </c>
      <c r="J15" s="75">
        <v>6146</v>
      </c>
      <c r="K15" s="75">
        <v>25346.397741736997</v>
      </c>
      <c r="L15" s="75">
        <v>561</v>
      </c>
      <c r="M15" s="75">
        <v>40477.730542891404</v>
      </c>
      <c r="N15" s="75">
        <v>11073.6</v>
      </c>
      <c r="O15" s="75">
        <v>75790.65476298</v>
      </c>
      <c r="P15" s="75">
        <v>0</v>
      </c>
      <c r="Q15" s="75">
        <v>65872.14052106511</v>
      </c>
      <c r="R15" s="75">
        <v>39967.6669302016</v>
      </c>
      <c r="S15" s="75">
        <f t="shared" si="1"/>
        <v>62514</v>
      </c>
      <c r="T15" s="75">
        <f t="shared" si="0"/>
        <v>821655.318606767</v>
      </c>
      <c r="U15" s="75">
        <v>768019.3300000001</v>
      </c>
      <c r="V15" s="75">
        <v>670456.06</v>
      </c>
      <c r="W15" s="75">
        <v>-4932.468853296072</v>
      </c>
      <c r="X15" s="77">
        <f t="shared" si="4"/>
        <v>-156131.727460063</v>
      </c>
      <c r="Y15" s="5">
        <f t="shared" si="3"/>
        <v>11</v>
      </c>
    </row>
    <row r="16" spans="1:25" ht="12.75">
      <c r="A16" s="83">
        <f t="shared" si="2"/>
        <v>12</v>
      </c>
      <c r="B16" s="70" t="s">
        <v>74</v>
      </c>
      <c r="C16" s="71" t="s">
        <v>79</v>
      </c>
      <c r="D16" s="79">
        <v>9021.1</v>
      </c>
      <c r="E16" s="75">
        <v>70003.736</v>
      </c>
      <c r="F16" s="75">
        <v>99591.36828446298</v>
      </c>
      <c r="G16" s="75"/>
      <c r="H16" s="75">
        <v>346477.43204886175</v>
      </c>
      <c r="I16" s="75">
        <v>25611.4630276175</v>
      </c>
      <c r="J16" s="75">
        <v>17560</v>
      </c>
      <c r="K16" s="75">
        <v>32918.570208462945</v>
      </c>
      <c r="L16" s="75">
        <v>731</v>
      </c>
      <c r="M16" s="75">
        <v>52570.35056154299</v>
      </c>
      <c r="N16" s="75">
        <v>0</v>
      </c>
      <c r="O16" s="75">
        <v>98432.92192374301</v>
      </c>
      <c r="P16" s="75">
        <v>0</v>
      </c>
      <c r="Q16" s="75">
        <v>73815.59810126582</v>
      </c>
      <c r="R16" s="75">
        <v>51907.90672963457</v>
      </c>
      <c r="S16" s="75">
        <f t="shared" si="1"/>
        <v>81189.90000000001</v>
      </c>
      <c r="T16" s="75">
        <f t="shared" si="0"/>
        <v>950810.2468855917</v>
      </c>
      <c r="U16" s="75">
        <v>953472.4900000001</v>
      </c>
      <c r="V16" s="75">
        <v>914665.8999999999</v>
      </c>
      <c r="W16" s="75">
        <v>-72014.40357985866</v>
      </c>
      <c r="X16" s="77">
        <f t="shared" si="4"/>
        <v>-108158.7504654504</v>
      </c>
      <c r="Y16" s="5">
        <f t="shared" si="3"/>
        <v>12</v>
      </c>
    </row>
    <row r="17" spans="1:25" ht="12.75">
      <c r="A17" s="83">
        <f t="shared" si="2"/>
        <v>13</v>
      </c>
      <c r="B17" s="70" t="s">
        <v>74</v>
      </c>
      <c r="C17" s="71" t="s">
        <v>80</v>
      </c>
      <c r="D17" s="79">
        <v>3131.1</v>
      </c>
      <c r="E17" s="75">
        <v>24078.159000000003</v>
      </c>
      <c r="F17" s="75">
        <v>34566.79709076299</v>
      </c>
      <c r="G17" s="75"/>
      <c r="H17" s="75">
        <v>164593.30065903172</v>
      </c>
      <c r="I17" s="75">
        <v>7807.2678893675</v>
      </c>
      <c r="J17" s="75">
        <v>8780</v>
      </c>
      <c r="K17" s="75">
        <v>11425.58392875795</v>
      </c>
      <c r="L17" s="75">
        <v>493</v>
      </c>
      <c r="M17" s="75">
        <v>18246.44717864199</v>
      </c>
      <c r="N17" s="75">
        <v>0</v>
      </c>
      <c r="O17" s="75">
        <v>34164.716258043</v>
      </c>
      <c r="P17" s="75">
        <v>0</v>
      </c>
      <c r="Q17" s="75">
        <v>0</v>
      </c>
      <c r="R17" s="75">
        <v>18016.52201629056</v>
      </c>
      <c r="S17" s="75">
        <f t="shared" si="1"/>
        <v>28179.899999999998</v>
      </c>
      <c r="T17" s="75">
        <f t="shared" si="0"/>
        <v>350351.69402089575</v>
      </c>
      <c r="U17" s="75">
        <v>278230.29</v>
      </c>
      <c r="V17" s="75">
        <v>254499.63999999998</v>
      </c>
      <c r="W17" s="75">
        <v>-130119.38388017862</v>
      </c>
      <c r="X17" s="77">
        <f t="shared" si="4"/>
        <v>-225971.4379010744</v>
      </c>
      <c r="Y17" s="5">
        <f t="shared" si="3"/>
        <v>13</v>
      </c>
    </row>
    <row r="18" spans="1:25" ht="12.75">
      <c r="A18" s="83">
        <f t="shared" si="2"/>
        <v>14</v>
      </c>
      <c r="B18" s="70" t="s">
        <v>74</v>
      </c>
      <c r="C18" s="71" t="s">
        <v>81</v>
      </c>
      <c r="D18" s="79">
        <v>2445.7</v>
      </c>
      <c r="E18" s="75">
        <v>18807.433</v>
      </c>
      <c r="F18" s="75">
        <v>27000.100809580996</v>
      </c>
      <c r="G18" s="75"/>
      <c r="H18" s="75">
        <v>169066.9453156379</v>
      </c>
      <c r="I18" s="75">
        <v>4171.0835019725</v>
      </c>
      <c r="J18" s="75">
        <v>7463</v>
      </c>
      <c r="K18" s="75">
        <v>8924.51554232165</v>
      </c>
      <c r="L18" s="75">
        <v>1984.6</v>
      </c>
      <c r="M18" s="75">
        <v>14252.28701248913</v>
      </c>
      <c r="N18" s="75">
        <v>0</v>
      </c>
      <c r="O18" s="75">
        <v>26686.035754940996</v>
      </c>
      <c r="P18" s="75">
        <v>0</v>
      </c>
      <c r="Q18" s="75">
        <v>0</v>
      </c>
      <c r="R18" s="75">
        <v>14072.69263046272</v>
      </c>
      <c r="S18" s="75">
        <f t="shared" si="1"/>
        <v>22011.3</v>
      </c>
      <c r="T18" s="75">
        <f t="shared" si="0"/>
        <v>314439.99356740585</v>
      </c>
      <c r="U18" s="75">
        <v>216909.06999999998</v>
      </c>
      <c r="V18" s="75">
        <v>188050.37</v>
      </c>
      <c r="W18" s="75">
        <v>-2636.8206265732733</v>
      </c>
      <c r="X18" s="77">
        <f t="shared" si="4"/>
        <v>-129026.44419397913</v>
      </c>
      <c r="Y18" s="5">
        <f t="shared" si="3"/>
        <v>14</v>
      </c>
    </row>
    <row r="19" spans="1:25" ht="12.75">
      <c r="A19" s="83">
        <f t="shared" si="2"/>
        <v>15</v>
      </c>
      <c r="B19" s="70" t="s">
        <v>74</v>
      </c>
      <c r="C19" s="71" t="s">
        <v>82</v>
      </c>
      <c r="D19" s="79">
        <v>3119.5</v>
      </c>
      <c r="E19" s="75">
        <v>23988.955000000005</v>
      </c>
      <c r="F19" s="75">
        <v>34438.73511693499</v>
      </c>
      <c r="G19" s="75"/>
      <c r="H19" s="75">
        <v>67369.9467547665</v>
      </c>
      <c r="I19" s="75">
        <v>7962.7621950375</v>
      </c>
      <c r="J19" s="75">
        <v>8780</v>
      </c>
      <c r="K19" s="75">
        <v>11383.254787697748</v>
      </c>
      <c r="L19" s="75">
        <v>493</v>
      </c>
      <c r="M19" s="75">
        <v>18178.84831968755</v>
      </c>
      <c r="N19" s="75">
        <v>0</v>
      </c>
      <c r="O19" s="75">
        <v>34038.143900535</v>
      </c>
      <c r="P19" s="75">
        <v>0</v>
      </c>
      <c r="Q19" s="75">
        <v>0</v>
      </c>
      <c r="R19" s="75">
        <v>17949.7749767872</v>
      </c>
      <c r="S19" s="75">
        <f t="shared" si="1"/>
        <v>28075.5</v>
      </c>
      <c r="T19" s="75">
        <f t="shared" si="0"/>
        <v>252658.92105144652</v>
      </c>
      <c r="U19" s="75">
        <v>278132.69000000006</v>
      </c>
      <c r="V19" s="75">
        <v>270996.72</v>
      </c>
      <c r="W19" s="75">
        <v>-8261.915979756974</v>
      </c>
      <c r="X19" s="77">
        <f t="shared" si="4"/>
        <v>10075.882968796475</v>
      </c>
      <c r="Y19" s="5">
        <f t="shared" si="3"/>
        <v>15</v>
      </c>
    </row>
    <row r="20" spans="1:25" ht="12.75">
      <c r="A20" s="83">
        <f t="shared" si="2"/>
        <v>16</v>
      </c>
      <c r="B20" s="70" t="s">
        <v>74</v>
      </c>
      <c r="C20" s="71" t="s">
        <v>83</v>
      </c>
      <c r="D20" s="79">
        <v>3112.9</v>
      </c>
      <c r="E20" s="75">
        <v>23938.201</v>
      </c>
      <c r="F20" s="75">
        <v>34365.872269757</v>
      </c>
      <c r="G20" s="75"/>
      <c r="H20" s="75">
        <v>69404.1878092363</v>
      </c>
      <c r="I20" s="75">
        <v>5898.238610332501</v>
      </c>
      <c r="J20" s="75">
        <v>8780</v>
      </c>
      <c r="K20" s="75">
        <v>11359.17096606005</v>
      </c>
      <c r="L20" s="75">
        <v>486.2</v>
      </c>
      <c r="M20" s="75">
        <v>18140.386899937614</v>
      </c>
      <c r="N20" s="75">
        <v>0</v>
      </c>
      <c r="O20" s="75">
        <v>33966.128593677</v>
      </c>
      <c r="P20" s="75">
        <v>0</v>
      </c>
      <c r="Q20" s="75">
        <v>0</v>
      </c>
      <c r="R20" s="75">
        <v>17911.79821293184</v>
      </c>
      <c r="S20" s="75">
        <f t="shared" si="1"/>
        <v>28016.100000000002</v>
      </c>
      <c r="T20" s="75">
        <f t="shared" si="0"/>
        <v>252266.28436193234</v>
      </c>
      <c r="U20" s="75">
        <v>276612.24</v>
      </c>
      <c r="V20" s="75">
        <v>257243.79</v>
      </c>
      <c r="W20" s="75">
        <v>-110589.32493296546</v>
      </c>
      <c r="X20" s="77">
        <f t="shared" si="4"/>
        <v>-105611.8192948978</v>
      </c>
      <c r="Y20" s="5">
        <f t="shared" si="3"/>
        <v>16</v>
      </c>
    </row>
    <row r="21" spans="1:25" ht="12.75">
      <c r="A21" s="83">
        <f t="shared" si="2"/>
        <v>17</v>
      </c>
      <c r="B21" s="70" t="s">
        <v>74</v>
      </c>
      <c r="C21" s="71" t="s">
        <v>84</v>
      </c>
      <c r="D21" s="79">
        <v>2677.8</v>
      </c>
      <c r="E21" s="75">
        <v>20592.282</v>
      </c>
      <c r="F21" s="75">
        <v>29562.444268673993</v>
      </c>
      <c r="G21" s="75"/>
      <c r="H21" s="75">
        <v>348706.34490011656</v>
      </c>
      <c r="I21" s="75">
        <v>10298.316230765</v>
      </c>
      <c r="J21" s="75">
        <v>6585</v>
      </c>
      <c r="K21" s="75">
        <v>9771.4632699141</v>
      </c>
      <c r="L21" s="75">
        <v>482.8</v>
      </c>
      <c r="M21" s="75">
        <v>15604.84694036202</v>
      </c>
      <c r="N21" s="75">
        <v>299.64</v>
      </c>
      <c r="O21" s="75">
        <v>29218.574046114005</v>
      </c>
      <c r="P21" s="75">
        <v>0</v>
      </c>
      <c r="Q21" s="75">
        <v>0</v>
      </c>
      <c r="R21" s="75">
        <v>15408.208826042879</v>
      </c>
      <c r="S21" s="75">
        <f t="shared" si="1"/>
        <v>24100.2</v>
      </c>
      <c r="T21" s="75">
        <f t="shared" si="0"/>
        <v>510630.1204819886</v>
      </c>
      <c r="U21" s="75">
        <v>237494.09000000003</v>
      </c>
      <c r="V21" s="75">
        <v>210214.69</v>
      </c>
      <c r="W21" s="75">
        <v>-26744.74653008282</v>
      </c>
      <c r="X21" s="77">
        <f t="shared" si="4"/>
        <v>-327160.1770120714</v>
      </c>
      <c r="Y21" s="5">
        <f t="shared" si="3"/>
        <v>17</v>
      </c>
    </row>
    <row r="22" spans="1:25" ht="12.75">
      <c r="A22" s="83">
        <f t="shared" si="2"/>
        <v>18</v>
      </c>
      <c r="B22" s="70" t="s">
        <v>85</v>
      </c>
      <c r="C22" s="71" t="s">
        <v>86</v>
      </c>
      <c r="D22" s="79">
        <v>14782.7</v>
      </c>
      <c r="E22" s="75">
        <v>114713.75200000002</v>
      </c>
      <c r="F22" s="75">
        <v>163198.425905791</v>
      </c>
      <c r="G22" s="75">
        <v>72287.403</v>
      </c>
      <c r="H22" s="75">
        <v>486519.70849837695</v>
      </c>
      <c r="I22" s="75">
        <v>37073.4347906975</v>
      </c>
      <c r="J22" s="75">
        <v>21950</v>
      </c>
      <c r="K22" s="75">
        <v>53943.01668539816</v>
      </c>
      <c r="L22" s="75">
        <v>1261.4</v>
      </c>
      <c r="M22" s="75">
        <v>86146.00450567243</v>
      </c>
      <c r="N22" s="75">
        <v>28665.07</v>
      </c>
      <c r="O22" s="75">
        <v>161300.102528751</v>
      </c>
      <c r="P22" s="75">
        <v>1146.68</v>
      </c>
      <c r="Q22" s="75">
        <v>143013.62855321908</v>
      </c>
      <c r="R22" s="75">
        <v>85060.47076433792</v>
      </c>
      <c r="S22" s="75">
        <f t="shared" si="1"/>
        <v>133044.30000000002</v>
      </c>
      <c r="T22" s="75">
        <f t="shared" si="0"/>
        <v>1589323.397232244</v>
      </c>
      <c r="U22" s="75">
        <v>1634289.5500000003</v>
      </c>
      <c r="V22" s="75">
        <v>1497884.29</v>
      </c>
      <c r="W22" s="75">
        <v>-82712.01908502006</v>
      </c>
      <c r="X22" s="77">
        <f t="shared" si="4"/>
        <v>-174151.12631726405</v>
      </c>
      <c r="Y22" s="5">
        <f t="shared" si="3"/>
        <v>18</v>
      </c>
    </row>
    <row r="23" spans="1:25" ht="12.75">
      <c r="A23" s="83">
        <f t="shared" si="2"/>
        <v>19</v>
      </c>
      <c r="B23" s="70" t="s">
        <v>20</v>
      </c>
      <c r="C23" s="71" t="s">
        <v>87</v>
      </c>
      <c r="D23" s="79">
        <v>7893.7</v>
      </c>
      <c r="E23" s="75">
        <v>61255.11200000001</v>
      </c>
      <c r="F23" s="75">
        <v>87145.06920742098</v>
      </c>
      <c r="G23" s="75"/>
      <c r="H23" s="75">
        <v>109829.74035329389</v>
      </c>
      <c r="I23" s="75">
        <v>13238.086149372497</v>
      </c>
      <c r="J23" s="75">
        <v>10975</v>
      </c>
      <c r="K23" s="75">
        <v>28804.615585077645</v>
      </c>
      <c r="L23" s="75">
        <v>720.8</v>
      </c>
      <c r="M23" s="75">
        <v>46000.440769712324</v>
      </c>
      <c r="N23" s="75">
        <v>11073.6</v>
      </c>
      <c r="O23" s="75">
        <v>86131.398143181</v>
      </c>
      <c r="P23" s="75">
        <v>610.4</v>
      </c>
      <c r="Q23" s="75">
        <v>77202.8680405535</v>
      </c>
      <c r="R23" s="75">
        <v>45420.784976523515</v>
      </c>
      <c r="S23" s="75">
        <f t="shared" si="1"/>
        <v>71043.29999999999</v>
      </c>
      <c r="T23" s="75">
        <f t="shared" si="0"/>
        <v>649451.2152251354</v>
      </c>
      <c r="U23" s="75">
        <v>835311.3699999999</v>
      </c>
      <c r="V23" s="75">
        <v>740395.6799999999</v>
      </c>
      <c r="W23" s="75">
        <v>-51841.498449006234</v>
      </c>
      <c r="X23" s="77">
        <f t="shared" si="4"/>
        <v>39102.96632585826</v>
      </c>
      <c r="Y23" s="5">
        <f t="shared" si="3"/>
        <v>19</v>
      </c>
    </row>
    <row r="24" spans="1:25" ht="12.75">
      <c r="A24" s="83">
        <f t="shared" si="2"/>
        <v>20</v>
      </c>
      <c r="B24" s="70" t="s">
        <v>85</v>
      </c>
      <c r="C24" s="71" t="s">
        <v>88</v>
      </c>
      <c r="D24" s="79">
        <v>14715.5</v>
      </c>
      <c r="E24" s="75">
        <v>114192.28000000001</v>
      </c>
      <c r="F24" s="75">
        <v>162456.549643615</v>
      </c>
      <c r="G24" s="75">
        <v>71958.79500000001</v>
      </c>
      <c r="H24" s="75">
        <v>466435.38105297845</v>
      </c>
      <c r="I24" s="75">
        <v>41148.4428373375</v>
      </c>
      <c r="J24" s="75">
        <v>19755</v>
      </c>
      <c r="K24" s="75">
        <v>53697.79959235975</v>
      </c>
      <c r="L24" s="75">
        <v>812.6</v>
      </c>
      <c r="M24" s="75">
        <v>85754.39732276395</v>
      </c>
      <c r="N24" s="75">
        <v>29463.08</v>
      </c>
      <c r="O24" s="75">
        <v>160566.85576801503</v>
      </c>
      <c r="P24" s="75">
        <v>4130.36</v>
      </c>
      <c r="Q24" s="75">
        <v>143872.33875790218</v>
      </c>
      <c r="R24" s="75">
        <v>84673.7982596288</v>
      </c>
      <c r="S24" s="75">
        <f t="shared" si="1"/>
        <v>132439.5</v>
      </c>
      <c r="T24" s="75">
        <f t="shared" si="0"/>
        <v>1571357.1782346007</v>
      </c>
      <c r="U24" s="75">
        <v>1615394.6300000004</v>
      </c>
      <c r="V24" s="75">
        <v>1448858.7199999997</v>
      </c>
      <c r="W24" s="75">
        <v>-180725.3133901531</v>
      </c>
      <c r="X24" s="77">
        <f t="shared" si="4"/>
        <v>-303223.77162475407</v>
      </c>
      <c r="Y24" s="5">
        <f t="shared" si="3"/>
        <v>20</v>
      </c>
    </row>
    <row r="25" spans="1:25" ht="12.75">
      <c r="A25" s="83">
        <f t="shared" si="2"/>
        <v>21</v>
      </c>
      <c r="B25" s="70" t="s">
        <v>85</v>
      </c>
      <c r="C25" s="71" t="s">
        <v>23</v>
      </c>
      <c r="D25" s="79">
        <v>2132.7</v>
      </c>
      <c r="E25" s="75">
        <v>16400.463</v>
      </c>
      <c r="F25" s="75">
        <v>23544.635481290996</v>
      </c>
      <c r="G25" s="75"/>
      <c r="H25" s="75">
        <v>38884.6928988269</v>
      </c>
      <c r="I25" s="75">
        <v>10880.827439447501</v>
      </c>
      <c r="J25" s="75">
        <v>8780</v>
      </c>
      <c r="K25" s="75">
        <v>7782.3585464731495</v>
      </c>
      <c r="L25" s="75">
        <v>333.2</v>
      </c>
      <c r="M25" s="75">
        <v>12428.283318287431</v>
      </c>
      <c r="N25" s="75">
        <v>5193.75</v>
      </c>
      <c r="O25" s="75">
        <v>23270.764384251</v>
      </c>
      <c r="P25" s="75">
        <v>174.4</v>
      </c>
      <c r="Q25" s="75">
        <v>0</v>
      </c>
      <c r="R25" s="75">
        <v>12271.673374897919</v>
      </c>
      <c r="S25" s="75">
        <f t="shared" si="1"/>
        <v>19194.3</v>
      </c>
      <c r="T25" s="75">
        <f t="shared" si="0"/>
        <v>179139.34844347488</v>
      </c>
      <c r="U25" s="75">
        <v>187997.33000000002</v>
      </c>
      <c r="V25" s="75">
        <v>176802.99</v>
      </c>
      <c r="W25" s="75">
        <v>-11482.587347340195</v>
      </c>
      <c r="X25" s="77">
        <f t="shared" si="4"/>
        <v>-13818.945790815087</v>
      </c>
      <c r="Y25" s="5">
        <f t="shared" si="3"/>
        <v>21</v>
      </c>
    </row>
    <row r="26" spans="1:25" ht="12.75">
      <c r="A26" s="83">
        <f t="shared" si="2"/>
        <v>22</v>
      </c>
      <c r="B26" s="70" t="s">
        <v>85</v>
      </c>
      <c r="C26" s="71" t="s">
        <v>24</v>
      </c>
      <c r="D26" s="79">
        <v>6726</v>
      </c>
      <c r="E26" s="75">
        <v>52193.759999999995</v>
      </c>
      <c r="F26" s="75">
        <v>74253.86516958</v>
      </c>
      <c r="G26" s="75">
        <v>32890.14</v>
      </c>
      <c r="H26" s="75">
        <v>132300.96449032202</v>
      </c>
      <c r="I26" s="75">
        <v>20171.32586755</v>
      </c>
      <c r="J26" s="75">
        <v>10975</v>
      </c>
      <c r="K26" s="75">
        <v>24543.603687146995</v>
      </c>
      <c r="L26" s="75">
        <v>4778.2</v>
      </c>
      <c r="M26" s="75">
        <v>39195.6832178934</v>
      </c>
      <c r="N26" s="75">
        <v>11357.77</v>
      </c>
      <c r="O26" s="75">
        <v>73390.14453438</v>
      </c>
      <c r="P26" s="75">
        <v>523.2</v>
      </c>
      <c r="Q26" s="75">
        <v>61345.591532691826</v>
      </c>
      <c r="R26" s="75">
        <v>38701.7748016896</v>
      </c>
      <c r="S26" s="75">
        <f t="shared" si="1"/>
        <v>60534</v>
      </c>
      <c r="T26" s="75">
        <f t="shared" si="0"/>
        <v>637155.0233012538</v>
      </c>
      <c r="U26" s="75">
        <v>743693.89</v>
      </c>
      <c r="V26" s="75">
        <v>676457.54</v>
      </c>
      <c r="W26" s="75">
        <v>-18548.436959476036</v>
      </c>
      <c r="X26" s="77">
        <f t="shared" si="4"/>
        <v>20754.079739270208</v>
      </c>
      <c r="Y26" s="5">
        <f t="shared" si="3"/>
        <v>22</v>
      </c>
    </row>
    <row r="27" spans="1:25" ht="12.75">
      <c r="A27" s="83">
        <f t="shared" si="2"/>
        <v>23</v>
      </c>
      <c r="B27" s="70" t="s">
        <v>85</v>
      </c>
      <c r="C27" s="71" t="s">
        <v>89</v>
      </c>
      <c r="D27" s="79">
        <v>11025.2</v>
      </c>
      <c r="E27" s="75">
        <v>85555.55200000001</v>
      </c>
      <c r="F27" s="75">
        <v>121716.282228316</v>
      </c>
      <c r="G27" s="75">
        <v>53913.22800000002</v>
      </c>
      <c r="H27" s="75">
        <v>356051.44700902444</v>
      </c>
      <c r="I27" s="75">
        <v>20121.04940751</v>
      </c>
      <c r="J27" s="75">
        <v>14048</v>
      </c>
      <c r="K27" s="75">
        <v>40231.6591393894</v>
      </c>
      <c r="L27" s="75">
        <v>901</v>
      </c>
      <c r="M27" s="75">
        <v>64249.21894349069</v>
      </c>
      <c r="N27" s="75">
        <v>19830.05</v>
      </c>
      <c r="O27" s="75">
        <v>120300.47896527601</v>
      </c>
      <c r="P27" s="75">
        <v>6306.56</v>
      </c>
      <c r="Q27" s="75">
        <v>106017.89555267387</v>
      </c>
      <c r="R27" s="75">
        <v>63439.60861486592</v>
      </c>
      <c r="S27" s="75">
        <f t="shared" si="1"/>
        <v>99226.80000000002</v>
      </c>
      <c r="T27" s="75">
        <f t="shared" si="0"/>
        <v>1171908.8298605464</v>
      </c>
      <c r="U27" s="75">
        <v>1156653.78</v>
      </c>
      <c r="V27" s="75">
        <v>948195.24</v>
      </c>
      <c r="W27" s="75">
        <v>-141719.13677157543</v>
      </c>
      <c r="X27" s="77">
        <f t="shared" si="4"/>
        <v>-365432.72663212183</v>
      </c>
      <c r="Y27" s="5">
        <f t="shared" si="3"/>
        <v>23</v>
      </c>
    </row>
    <row r="28" spans="1:25" ht="12.75">
      <c r="A28" s="83">
        <f t="shared" si="2"/>
        <v>24</v>
      </c>
      <c r="B28" s="70" t="s">
        <v>85</v>
      </c>
      <c r="C28" s="71" t="s">
        <v>90</v>
      </c>
      <c r="D28" s="79">
        <v>9095.9</v>
      </c>
      <c r="E28" s="75">
        <v>70584.184</v>
      </c>
      <c r="F28" s="75">
        <v>100417.147219147</v>
      </c>
      <c r="G28" s="75">
        <v>44478.951</v>
      </c>
      <c r="H28" s="75">
        <v>176286.2334315373</v>
      </c>
      <c r="I28" s="75">
        <v>13673.5969876075</v>
      </c>
      <c r="J28" s="75">
        <v>15981</v>
      </c>
      <c r="K28" s="75">
        <v>33191.52018702355</v>
      </c>
      <c r="L28" s="75">
        <v>734.4</v>
      </c>
      <c r="M28" s="75">
        <v>53006.24665204231</v>
      </c>
      <c r="N28" s="75">
        <v>11073.6</v>
      </c>
      <c r="O28" s="75">
        <v>99249.095401467</v>
      </c>
      <c r="P28" s="75">
        <v>688.88</v>
      </c>
      <c r="Q28" s="75">
        <v>74440.85578682896</v>
      </c>
      <c r="R28" s="75">
        <v>52338.31005332864</v>
      </c>
      <c r="S28" s="75">
        <f t="shared" si="1"/>
        <v>81863.09999999999</v>
      </c>
      <c r="T28" s="75">
        <f t="shared" si="0"/>
        <v>828007.1207189821</v>
      </c>
      <c r="U28" s="75">
        <v>1005733.65</v>
      </c>
      <c r="V28" s="75">
        <v>959235.1500000001</v>
      </c>
      <c r="W28" s="75">
        <v>-32238.468406883476</v>
      </c>
      <c r="X28" s="77">
        <f t="shared" si="4"/>
        <v>98989.5608741346</v>
      </c>
      <c r="Y28" s="5">
        <f t="shared" si="3"/>
        <v>24</v>
      </c>
    </row>
    <row r="29" spans="1:25" ht="12.75">
      <c r="A29" s="83">
        <f t="shared" si="2"/>
        <v>25</v>
      </c>
      <c r="B29" s="70" t="s">
        <v>85</v>
      </c>
      <c r="C29" s="71" t="s">
        <v>91</v>
      </c>
      <c r="D29" s="79">
        <v>6773.5</v>
      </c>
      <c r="E29" s="75">
        <v>52562.35999999999</v>
      </c>
      <c r="F29" s="75">
        <v>74778.25687275501</v>
      </c>
      <c r="G29" s="75">
        <v>33122.415</v>
      </c>
      <c r="H29" s="75">
        <v>143194.24659830448</v>
      </c>
      <c r="I29" s="75">
        <v>10552.085908987501</v>
      </c>
      <c r="J29" s="75">
        <v>10975</v>
      </c>
      <c r="K29" s="75">
        <v>24716.934221660747</v>
      </c>
      <c r="L29" s="75">
        <v>547.4</v>
      </c>
      <c r="M29" s="75">
        <v>39472.48889033616</v>
      </c>
      <c r="N29" s="75">
        <v>11073.6</v>
      </c>
      <c r="O29" s="75">
        <v>73908.436515555</v>
      </c>
      <c r="P29" s="75">
        <v>523.2</v>
      </c>
      <c r="Q29" s="75">
        <v>64884.3315858888</v>
      </c>
      <c r="R29" s="75">
        <v>38975.0924203456</v>
      </c>
      <c r="S29" s="75">
        <f t="shared" si="1"/>
        <v>60961.5</v>
      </c>
      <c r="T29" s="75">
        <f t="shared" si="0"/>
        <v>640247.3480138334</v>
      </c>
      <c r="U29" s="75">
        <v>742917.5800000001</v>
      </c>
      <c r="V29" s="75">
        <v>647104.99</v>
      </c>
      <c r="W29" s="75">
        <v>-150189.07528546115</v>
      </c>
      <c r="X29" s="77">
        <f t="shared" si="4"/>
        <v>-143331.43329929456</v>
      </c>
      <c r="Y29" s="5">
        <f t="shared" si="3"/>
        <v>25</v>
      </c>
    </row>
    <row r="30" spans="1:25" ht="12.75">
      <c r="A30" s="83">
        <f t="shared" si="2"/>
        <v>26</v>
      </c>
      <c r="B30" s="70" t="s">
        <v>85</v>
      </c>
      <c r="C30" s="71" t="s">
        <v>92</v>
      </c>
      <c r="D30" s="79">
        <v>6266.3</v>
      </c>
      <c r="E30" s="75">
        <v>48626.48800000001</v>
      </c>
      <c r="F30" s="75">
        <v>69178.857465379</v>
      </c>
      <c r="G30" s="75">
        <v>30642.207000000006</v>
      </c>
      <c r="H30" s="75">
        <v>244721.5827842261</v>
      </c>
      <c r="I30" s="75">
        <v>7893.7383086275</v>
      </c>
      <c r="J30" s="75">
        <v>10975</v>
      </c>
      <c r="K30" s="75">
        <v>22866.12901944235</v>
      </c>
      <c r="L30" s="75">
        <v>544</v>
      </c>
      <c r="M30" s="75">
        <v>36516.78705743167</v>
      </c>
      <c r="N30" s="75">
        <v>11073.6</v>
      </c>
      <c r="O30" s="75">
        <v>68374.169297619</v>
      </c>
      <c r="P30" s="75">
        <v>488.32</v>
      </c>
      <c r="Q30" s="75">
        <v>51571.483057278856</v>
      </c>
      <c r="R30" s="75">
        <v>36056.63565861248</v>
      </c>
      <c r="S30" s="75">
        <f t="shared" si="1"/>
        <v>56396.700000000004</v>
      </c>
      <c r="T30" s="75">
        <f t="shared" si="0"/>
        <v>695925.6976486169</v>
      </c>
      <c r="U30" s="75">
        <v>692925.5099999999</v>
      </c>
      <c r="V30" s="75">
        <v>662670.41</v>
      </c>
      <c r="W30" s="75">
        <v>-73562.65825515383</v>
      </c>
      <c r="X30" s="77">
        <f t="shared" si="4"/>
        <v>-106817.94590377065</v>
      </c>
      <c r="Y30" s="5">
        <f t="shared" si="3"/>
        <v>26</v>
      </c>
    </row>
    <row r="31" spans="1:25" ht="12.75">
      <c r="A31" s="83">
        <f t="shared" si="2"/>
        <v>27</v>
      </c>
      <c r="B31" s="70" t="s">
        <v>85</v>
      </c>
      <c r="C31" s="71" t="s">
        <v>26</v>
      </c>
      <c r="D31" s="79">
        <v>3979.4</v>
      </c>
      <c r="E31" s="75">
        <v>30880.144000000008</v>
      </c>
      <c r="F31" s="75">
        <v>43931.880918202</v>
      </c>
      <c r="G31" s="75">
        <v>19459.266000000003</v>
      </c>
      <c r="H31" s="75">
        <v>196677.3781580118</v>
      </c>
      <c r="I31" s="75">
        <v>6895.196208345</v>
      </c>
      <c r="J31" s="75">
        <v>8780</v>
      </c>
      <c r="K31" s="75">
        <v>14521.0848219793</v>
      </c>
      <c r="L31" s="75">
        <v>360.4</v>
      </c>
      <c r="M31" s="75">
        <v>23189.905114077465</v>
      </c>
      <c r="N31" s="75">
        <v>11073.6</v>
      </c>
      <c r="O31" s="75">
        <v>43420.865471322</v>
      </c>
      <c r="P31" s="75">
        <v>2551.6800000000003</v>
      </c>
      <c r="Q31" s="75">
        <v>35717.41405667467</v>
      </c>
      <c r="R31" s="75">
        <v>22897.686982730243</v>
      </c>
      <c r="S31" s="75">
        <f t="shared" si="1"/>
        <v>35814.600000000006</v>
      </c>
      <c r="T31" s="75">
        <f t="shared" si="0"/>
        <v>496171.1017313424</v>
      </c>
      <c r="U31" s="75">
        <v>440002.3500000001</v>
      </c>
      <c r="V31" s="75">
        <v>392344.8</v>
      </c>
      <c r="W31" s="75">
        <v>-5504.988514204422</v>
      </c>
      <c r="X31" s="77">
        <f t="shared" si="4"/>
        <v>-109331.29024554681</v>
      </c>
      <c r="Y31" s="5">
        <f t="shared" si="3"/>
        <v>27</v>
      </c>
    </row>
    <row r="32" spans="1:25" ht="12.75">
      <c r="A32" s="83">
        <f t="shared" si="2"/>
        <v>28</v>
      </c>
      <c r="B32" s="70" t="s">
        <v>85</v>
      </c>
      <c r="C32" s="71" t="s">
        <v>93</v>
      </c>
      <c r="D32" s="79">
        <v>5000.7</v>
      </c>
      <c r="E32" s="75">
        <v>38805.432</v>
      </c>
      <c r="F32" s="75">
        <v>55206.85452773099</v>
      </c>
      <c r="G32" s="75">
        <v>24453.423000000003</v>
      </c>
      <c r="H32" s="75">
        <v>203210.3892292229</v>
      </c>
      <c r="I32" s="75">
        <v>6177.281520347499</v>
      </c>
      <c r="J32" s="75">
        <v>8780</v>
      </c>
      <c r="K32" s="75">
        <v>18247.87376721915</v>
      </c>
      <c r="L32" s="75">
        <v>360.4</v>
      </c>
      <c r="M32" s="75">
        <v>29141.51844598863</v>
      </c>
      <c r="N32" s="75">
        <v>0</v>
      </c>
      <c r="O32" s="75">
        <v>54564.68863709099</v>
      </c>
      <c r="P32" s="75">
        <v>361.88</v>
      </c>
      <c r="Q32" s="75">
        <v>41548.53688569281</v>
      </c>
      <c r="R32" s="75">
        <v>28774.30348659072</v>
      </c>
      <c r="S32" s="75">
        <f t="shared" si="1"/>
        <v>45006.299999999996</v>
      </c>
      <c r="T32" s="75">
        <f t="shared" si="0"/>
        <v>554638.8814998837</v>
      </c>
      <c r="U32" s="75">
        <v>560970.74</v>
      </c>
      <c r="V32" s="75">
        <v>504436.67000000004</v>
      </c>
      <c r="W32" s="75">
        <v>-5630.723188983189</v>
      </c>
      <c r="X32" s="77">
        <f t="shared" si="4"/>
        <v>-55832.934688866866</v>
      </c>
      <c r="Y32" s="5">
        <f t="shared" si="3"/>
        <v>28</v>
      </c>
    </row>
    <row r="33" spans="1:25" ht="12.75">
      <c r="A33" s="83">
        <f t="shared" si="2"/>
        <v>29</v>
      </c>
      <c r="B33" s="70" t="s">
        <v>94</v>
      </c>
      <c r="C33" s="71" t="s">
        <v>69</v>
      </c>
      <c r="D33" s="79">
        <v>9310.9</v>
      </c>
      <c r="E33" s="75">
        <v>72252.58399999999</v>
      </c>
      <c r="F33" s="75">
        <v>102790.70966509699</v>
      </c>
      <c r="G33" s="75">
        <v>45530.301</v>
      </c>
      <c r="H33" s="75">
        <v>356332.2966571423</v>
      </c>
      <c r="I33" s="75">
        <v>29639.4377014825</v>
      </c>
      <c r="J33" s="75">
        <v>15365</v>
      </c>
      <c r="K33" s="75">
        <v>33976.06892219105</v>
      </c>
      <c r="L33" s="75">
        <v>3256.2</v>
      </c>
      <c r="M33" s="75">
        <v>54259.15653783581</v>
      </c>
      <c r="N33" s="75">
        <v>18459.49</v>
      </c>
      <c r="O33" s="75">
        <v>101595.04857941701</v>
      </c>
      <c r="P33" s="75">
        <v>3574.72</v>
      </c>
      <c r="Q33" s="75">
        <v>76187.32162582339</v>
      </c>
      <c r="R33" s="75">
        <v>53575.431906192636</v>
      </c>
      <c r="S33" s="75">
        <f t="shared" si="1"/>
        <v>83798.09999999999</v>
      </c>
      <c r="T33" s="75">
        <f t="shared" si="0"/>
        <v>1050591.8665951819</v>
      </c>
      <c r="U33" s="75">
        <v>1029395.83</v>
      </c>
      <c r="V33" s="75">
        <v>949811.43</v>
      </c>
      <c r="W33" s="75">
        <v>-2291.9581595383934</v>
      </c>
      <c r="X33" s="77">
        <f t="shared" si="4"/>
        <v>-103072.39475472021</v>
      </c>
      <c r="Y33" s="5">
        <f t="shared" si="3"/>
        <v>29</v>
      </c>
    </row>
    <row r="34" spans="1:25" ht="12.75">
      <c r="A34" s="83">
        <f t="shared" si="2"/>
        <v>30</v>
      </c>
      <c r="B34" s="70" t="s">
        <v>94</v>
      </c>
      <c r="C34" s="71" t="s">
        <v>75</v>
      </c>
      <c r="D34" s="79">
        <v>7013.04</v>
      </c>
      <c r="E34" s="75">
        <v>54421.1904</v>
      </c>
      <c r="F34" s="75">
        <v>77422.73663230319</v>
      </c>
      <c r="G34" s="75"/>
      <c r="H34" s="75">
        <v>215521.01972138087</v>
      </c>
      <c r="I34" s="75">
        <v>19572.356496902</v>
      </c>
      <c r="J34" s="75">
        <v>8780</v>
      </c>
      <c r="K34" s="75">
        <v>25591.03098455388</v>
      </c>
      <c r="L34" s="75">
        <v>578</v>
      </c>
      <c r="M34" s="75">
        <v>40868.40532774533</v>
      </c>
      <c r="N34" s="75">
        <v>12228.33</v>
      </c>
      <c r="O34" s="75">
        <v>76522.15569809519</v>
      </c>
      <c r="P34" s="75">
        <v>523.2</v>
      </c>
      <c r="Q34" s="75">
        <v>66322.26058266162</v>
      </c>
      <c r="R34" s="75">
        <v>40353.418786089984</v>
      </c>
      <c r="S34" s="75">
        <f t="shared" si="1"/>
        <v>63117.36</v>
      </c>
      <c r="T34" s="75">
        <f t="shared" si="0"/>
        <v>701821.464629732</v>
      </c>
      <c r="U34" s="75">
        <v>735188.72</v>
      </c>
      <c r="V34" s="75">
        <v>687899.15</v>
      </c>
      <c r="W34" s="75">
        <v>-24960.686056123057</v>
      </c>
      <c r="X34" s="77">
        <f t="shared" si="4"/>
        <v>-38883.00068585499</v>
      </c>
      <c r="Y34" s="5">
        <f t="shared" si="3"/>
        <v>30</v>
      </c>
    </row>
    <row r="35" spans="1:25" ht="12.75">
      <c r="A35" s="83">
        <f t="shared" si="2"/>
        <v>31</v>
      </c>
      <c r="B35" s="70" t="s">
        <v>94</v>
      </c>
      <c r="C35" s="71" t="s">
        <v>77</v>
      </c>
      <c r="D35" s="79">
        <v>6827.5</v>
      </c>
      <c r="E35" s="75">
        <v>52981.4</v>
      </c>
      <c r="F35" s="75">
        <v>75374.407440575</v>
      </c>
      <c r="G35" s="75">
        <v>33386.475</v>
      </c>
      <c r="H35" s="75">
        <v>310756.7961526426</v>
      </c>
      <c r="I35" s="75">
        <v>10543.0006929375</v>
      </c>
      <c r="J35" s="75">
        <v>8780</v>
      </c>
      <c r="K35" s="75">
        <v>24913.983671423746</v>
      </c>
      <c r="L35" s="75">
        <v>561</v>
      </c>
      <c r="M35" s="75">
        <v>39787.173233744754</v>
      </c>
      <c r="N35" s="75">
        <v>12881.24</v>
      </c>
      <c r="O35" s="75">
        <v>74497.652662575</v>
      </c>
      <c r="P35" s="75">
        <v>527.56</v>
      </c>
      <c r="Q35" s="75">
        <v>65348.36444938918</v>
      </c>
      <c r="R35" s="75">
        <v>39285.811397344</v>
      </c>
      <c r="S35" s="75">
        <f t="shared" si="1"/>
        <v>61447.5</v>
      </c>
      <c r="T35" s="75">
        <f t="shared" si="0"/>
        <v>811072.3647006318</v>
      </c>
      <c r="U35" s="75">
        <v>754916.79</v>
      </c>
      <c r="V35" s="75">
        <v>676479.69</v>
      </c>
      <c r="W35" s="75">
        <v>-1577.1875402649748</v>
      </c>
      <c r="X35" s="77">
        <f t="shared" si="4"/>
        <v>-136169.86224089685</v>
      </c>
      <c r="Y35" s="5">
        <f t="shared" si="3"/>
        <v>31</v>
      </c>
    </row>
    <row r="36" spans="1:25" ht="12.75">
      <c r="A36" s="83">
        <f t="shared" si="2"/>
        <v>32</v>
      </c>
      <c r="B36" s="70" t="s">
        <v>28</v>
      </c>
      <c r="C36" s="71" t="s">
        <v>86</v>
      </c>
      <c r="D36" s="79">
        <v>11114.8</v>
      </c>
      <c r="E36" s="75">
        <v>86250.84799999998</v>
      </c>
      <c r="F36" s="75">
        <v>122705.45057788398</v>
      </c>
      <c r="G36" s="75">
        <v>43481.09760000001</v>
      </c>
      <c r="H36" s="75">
        <v>217644.81026955557</v>
      </c>
      <c r="I36" s="75">
        <v>18887.30201199</v>
      </c>
      <c r="J36" s="75">
        <v>14048</v>
      </c>
      <c r="K36" s="75">
        <v>40558.615263440595</v>
      </c>
      <c r="L36" s="75">
        <v>945.2</v>
      </c>
      <c r="M36" s="75">
        <v>64771.36185403532</v>
      </c>
      <c r="N36" s="75">
        <v>0</v>
      </c>
      <c r="O36" s="75">
        <v>121278.141312924</v>
      </c>
      <c r="P36" s="75">
        <v>0</v>
      </c>
      <c r="Q36" s="75">
        <v>100717.16208941807</v>
      </c>
      <c r="R36" s="75">
        <v>63955.17195447808</v>
      </c>
      <c r="S36" s="75">
        <f t="shared" si="1"/>
        <v>100033.19999999998</v>
      </c>
      <c r="T36" s="75">
        <f t="shared" si="0"/>
        <v>995276.3609337255</v>
      </c>
      <c r="U36" s="75">
        <v>1206591.99</v>
      </c>
      <c r="V36" s="75">
        <v>1074839.05</v>
      </c>
      <c r="W36" s="75">
        <v>-77670.1244980648</v>
      </c>
      <c r="X36" s="77">
        <f t="shared" si="4"/>
        <v>1892.564568209753</v>
      </c>
      <c r="Y36" s="5">
        <f t="shared" si="3"/>
        <v>32</v>
      </c>
    </row>
    <row r="37" spans="1:25" ht="12.75">
      <c r="A37" s="83">
        <f t="shared" si="2"/>
        <v>33</v>
      </c>
      <c r="B37" s="70" t="s">
        <v>95</v>
      </c>
      <c r="C37" s="71" t="s">
        <v>87</v>
      </c>
      <c r="D37" s="79">
        <v>6089.5</v>
      </c>
      <c r="E37" s="75">
        <v>47254.520000000004</v>
      </c>
      <c r="F37" s="75">
        <v>67227.016347035</v>
      </c>
      <c r="G37" s="75"/>
      <c r="H37" s="75">
        <v>271681.0922433565</v>
      </c>
      <c r="I37" s="75">
        <v>18817.6553122875</v>
      </c>
      <c r="J37" s="75">
        <v>7463</v>
      </c>
      <c r="K37" s="75">
        <v>22220.974524662746</v>
      </c>
      <c r="L37" s="75">
        <v>2666.2</v>
      </c>
      <c r="M37" s="75">
        <v>35486.48720716055</v>
      </c>
      <c r="N37" s="75">
        <v>0</v>
      </c>
      <c r="O37" s="75">
        <v>66445.031986635</v>
      </c>
      <c r="P37" s="75">
        <v>0</v>
      </c>
      <c r="Q37" s="75">
        <v>56129.109218844394</v>
      </c>
      <c r="R37" s="75">
        <v>35039.3187116992</v>
      </c>
      <c r="S37" s="75">
        <f t="shared" si="1"/>
        <v>54805.5</v>
      </c>
      <c r="T37" s="75">
        <f aca="true" t="shared" si="5" ref="T37:T68">SUM(E37:S37)</f>
        <v>685235.9055516811</v>
      </c>
      <c r="U37" s="75">
        <v>644390.97</v>
      </c>
      <c r="V37" s="75">
        <v>599489.11</v>
      </c>
      <c r="W37" s="75">
        <v>-239342.82839127703</v>
      </c>
      <c r="X37" s="77">
        <f t="shared" si="4"/>
        <v>-325089.6239429581</v>
      </c>
      <c r="Y37" s="5">
        <f t="shared" si="3"/>
        <v>33</v>
      </c>
    </row>
    <row r="38" spans="1:25" ht="12.75">
      <c r="A38" s="83">
        <f t="shared" si="2"/>
        <v>34</v>
      </c>
      <c r="B38" s="70" t="s">
        <v>95</v>
      </c>
      <c r="C38" s="71" t="s">
        <v>29</v>
      </c>
      <c r="D38" s="79">
        <v>4528.5</v>
      </c>
      <c r="E38" s="75">
        <v>35141.159999999996</v>
      </c>
      <c r="F38" s="75">
        <v>49993.849006905</v>
      </c>
      <c r="G38" s="75"/>
      <c r="H38" s="75">
        <v>87674.02012628951</v>
      </c>
      <c r="I38" s="75">
        <v>14609.4286873625</v>
      </c>
      <c r="J38" s="75">
        <v>8341</v>
      </c>
      <c r="K38" s="75">
        <v>16524.78580095825</v>
      </c>
      <c r="L38" s="75">
        <v>370.6</v>
      </c>
      <c r="M38" s="75">
        <v>26389.778687515656</v>
      </c>
      <c r="N38" s="75">
        <v>0</v>
      </c>
      <c r="O38" s="75">
        <v>49412.320773705</v>
      </c>
      <c r="P38" s="75">
        <v>0</v>
      </c>
      <c r="Q38" s="75">
        <v>36807.545036913696</v>
      </c>
      <c r="R38" s="75">
        <v>26057.2386543936</v>
      </c>
      <c r="S38" s="75">
        <f t="shared" si="1"/>
        <v>40756.5</v>
      </c>
      <c r="T38" s="75">
        <f t="shared" si="5"/>
        <v>392078.2267740432</v>
      </c>
      <c r="U38" s="75">
        <v>450869.4</v>
      </c>
      <c r="V38" s="75">
        <v>294691.61</v>
      </c>
      <c r="W38" s="75">
        <v>-79282.13256259105</v>
      </c>
      <c r="X38" s="77">
        <f t="shared" si="4"/>
        <v>-176668.7493366343</v>
      </c>
      <c r="Y38" s="5">
        <f t="shared" si="3"/>
        <v>34</v>
      </c>
    </row>
    <row r="39" spans="1:25" ht="12.75">
      <c r="A39" s="83">
        <f t="shared" si="2"/>
        <v>35</v>
      </c>
      <c r="B39" s="70" t="s">
        <v>28</v>
      </c>
      <c r="C39" s="71" t="s">
        <v>30</v>
      </c>
      <c r="D39" s="79">
        <v>3551.3</v>
      </c>
      <c r="E39" s="75">
        <v>27558.088000000003</v>
      </c>
      <c r="F39" s="75">
        <v>39205.731694429</v>
      </c>
      <c r="G39" s="75">
        <v>17365.857000000004</v>
      </c>
      <c r="H39" s="75">
        <v>88946.70019112111</v>
      </c>
      <c r="I39" s="75">
        <v>6176.7427822525</v>
      </c>
      <c r="J39" s="75">
        <v>6585</v>
      </c>
      <c r="K39" s="75">
        <v>12958.92057302485</v>
      </c>
      <c r="L39" s="75">
        <v>234.6</v>
      </c>
      <c r="M39" s="75">
        <v>20695.15756938817</v>
      </c>
      <c r="N39" s="75">
        <v>0</v>
      </c>
      <c r="O39" s="75">
        <v>38749.690794669004</v>
      </c>
      <c r="P39" s="75">
        <v>0</v>
      </c>
      <c r="Q39" s="75">
        <v>28968.09036412667</v>
      </c>
      <c r="R39" s="75">
        <v>20434.375981748482</v>
      </c>
      <c r="S39" s="75">
        <f t="shared" si="1"/>
        <v>31961.700000000004</v>
      </c>
      <c r="T39" s="75">
        <f t="shared" si="5"/>
        <v>339840.6549507598</v>
      </c>
      <c r="U39" s="75">
        <v>389506.59</v>
      </c>
      <c r="V39" s="75">
        <v>324632.64</v>
      </c>
      <c r="W39" s="75">
        <v>-1991.1268330638122</v>
      </c>
      <c r="X39" s="77">
        <f t="shared" si="4"/>
        <v>-17199.14178382358</v>
      </c>
      <c r="Y39" s="5">
        <f t="shared" si="3"/>
        <v>35</v>
      </c>
    </row>
    <row r="40" spans="1:25" ht="12.75">
      <c r="A40" s="83">
        <f t="shared" si="2"/>
        <v>36</v>
      </c>
      <c r="B40" s="70" t="s">
        <v>28</v>
      </c>
      <c r="C40" s="71" t="s">
        <v>88</v>
      </c>
      <c r="D40" s="79">
        <v>4557.2</v>
      </c>
      <c r="E40" s="75">
        <v>35363.872</v>
      </c>
      <c r="F40" s="75">
        <v>50310.691993876</v>
      </c>
      <c r="G40" s="75">
        <v>22284.708</v>
      </c>
      <c r="H40" s="75">
        <v>73973.80038942839</v>
      </c>
      <c r="I40" s="75">
        <v>12959.556396609998</v>
      </c>
      <c r="J40" s="75">
        <v>2414.5</v>
      </c>
      <c r="K40" s="75">
        <v>16629.513934443396</v>
      </c>
      <c r="L40" s="75">
        <v>377.4</v>
      </c>
      <c r="M40" s="75">
        <v>26557.027588549478</v>
      </c>
      <c r="N40" s="75">
        <v>11073.6</v>
      </c>
      <c r="O40" s="75">
        <v>49725.478244435995</v>
      </c>
      <c r="P40" s="75">
        <v>0</v>
      </c>
      <c r="Q40" s="75">
        <v>43594.49310354991</v>
      </c>
      <c r="R40" s="75">
        <v>26222.380036613118</v>
      </c>
      <c r="S40" s="75">
        <f t="shared" si="1"/>
        <v>41014.799999999996</v>
      </c>
      <c r="T40" s="75">
        <f t="shared" si="5"/>
        <v>412501.8216875062</v>
      </c>
      <c r="U40" s="75">
        <v>503889.74000000005</v>
      </c>
      <c r="V40" s="75">
        <v>431642.7</v>
      </c>
      <c r="W40" s="75">
        <v>-3213.4611406071926</v>
      </c>
      <c r="X40" s="77">
        <f t="shared" si="4"/>
        <v>15927.417171886598</v>
      </c>
      <c r="Y40" s="5">
        <f t="shared" si="3"/>
        <v>36</v>
      </c>
    </row>
    <row r="41" spans="1:25" ht="12.75">
      <c r="A41" s="83">
        <f t="shared" si="2"/>
        <v>37</v>
      </c>
      <c r="B41" s="70" t="s">
        <v>28</v>
      </c>
      <c r="C41" s="71" t="s">
        <v>31</v>
      </c>
      <c r="D41" s="79">
        <v>6880.4</v>
      </c>
      <c r="E41" s="75">
        <v>53391.904</v>
      </c>
      <c r="F41" s="75">
        <v>75958.41420053199</v>
      </c>
      <c r="G41" s="75">
        <v>33645.156</v>
      </c>
      <c r="H41" s="75">
        <v>114269.8392160588</v>
      </c>
      <c r="I41" s="75">
        <v>11996.76821277</v>
      </c>
      <c r="J41" s="75">
        <v>4609.5</v>
      </c>
      <c r="K41" s="75">
        <v>25107.019150913795</v>
      </c>
      <c r="L41" s="75">
        <v>2929.2</v>
      </c>
      <c r="M41" s="75">
        <v>40095.447340528364</v>
      </c>
      <c r="N41" s="75">
        <v>13740.810000000001</v>
      </c>
      <c r="O41" s="75">
        <v>75074.866258452</v>
      </c>
      <c r="P41" s="75">
        <v>0</v>
      </c>
      <c r="Q41" s="75">
        <v>56310.83810583398</v>
      </c>
      <c r="R41" s="75">
        <v>39590.20091369984</v>
      </c>
      <c r="S41" s="75">
        <f t="shared" si="1"/>
        <v>61923.59999999999</v>
      </c>
      <c r="T41" s="75">
        <f t="shared" si="5"/>
        <v>608643.5633987888</v>
      </c>
      <c r="U41" s="75">
        <v>663408.52</v>
      </c>
      <c r="V41" s="75">
        <v>245645.11000000002</v>
      </c>
      <c r="W41" s="75">
        <v>-204847.07659173035</v>
      </c>
      <c r="X41" s="77">
        <f t="shared" si="4"/>
        <v>-567845.5299905192</v>
      </c>
      <c r="Y41" s="5">
        <f t="shared" si="3"/>
        <v>37</v>
      </c>
    </row>
    <row r="42" spans="1:25" ht="12.75">
      <c r="A42" s="83">
        <f t="shared" si="2"/>
        <v>38</v>
      </c>
      <c r="B42" s="70" t="s">
        <v>95</v>
      </c>
      <c r="C42" s="71" t="s">
        <v>89</v>
      </c>
      <c r="D42" s="79">
        <v>6719.7</v>
      </c>
      <c r="E42" s="75">
        <v>52144.872</v>
      </c>
      <c r="F42" s="75">
        <v>74184.31427000098</v>
      </c>
      <c r="G42" s="75"/>
      <c r="H42" s="75">
        <v>278744.8600423159</v>
      </c>
      <c r="I42" s="75">
        <v>16028.8088094225</v>
      </c>
      <c r="J42" s="75">
        <v>8780</v>
      </c>
      <c r="K42" s="75">
        <v>24520.61458467465</v>
      </c>
      <c r="L42" s="75">
        <v>547.4</v>
      </c>
      <c r="M42" s="75">
        <v>39158.97004449573</v>
      </c>
      <c r="N42" s="75">
        <v>0</v>
      </c>
      <c r="O42" s="75">
        <v>73321.402650561</v>
      </c>
      <c r="P42" s="75">
        <v>0</v>
      </c>
      <c r="Q42" s="75">
        <v>54995.66912586021</v>
      </c>
      <c r="R42" s="75">
        <v>38665.52425437312</v>
      </c>
      <c r="S42" s="75">
        <f t="shared" si="1"/>
        <v>60477.299999999996</v>
      </c>
      <c r="T42" s="75">
        <f t="shared" si="5"/>
        <v>721569.7357817042</v>
      </c>
      <c r="U42" s="75">
        <v>711078.8900000001</v>
      </c>
      <c r="V42" s="75">
        <v>615890.37</v>
      </c>
      <c r="W42" s="75">
        <v>-3369.1646130822483</v>
      </c>
      <c r="X42" s="77">
        <f t="shared" si="4"/>
        <v>-109048.53039478644</v>
      </c>
      <c r="Y42" s="5">
        <f t="shared" si="3"/>
        <v>38</v>
      </c>
    </row>
    <row r="43" spans="1:25" ht="12.75">
      <c r="A43" s="83">
        <f t="shared" si="2"/>
        <v>39</v>
      </c>
      <c r="B43" s="70" t="s">
        <v>96</v>
      </c>
      <c r="C43" s="71" t="s">
        <v>69</v>
      </c>
      <c r="D43" s="79">
        <v>2729.1</v>
      </c>
      <c r="E43" s="75">
        <v>20986.779000000002</v>
      </c>
      <c r="F43" s="75">
        <v>30156.554999999997</v>
      </c>
      <c r="G43" s="75"/>
      <c r="H43" s="75">
        <v>58037.992102038705</v>
      </c>
      <c r="I43" s="75">
        <v>10293.530436788598</v>
      </c>
      <c r="J43" s="75">
        <v>8385</v>
      </c>
      <c r="K43" s="75">
        <v>9958.66024718895</v>
      </c>
      <c r="L43" s="75">
        <v>367.2</v>
      </c>
      <c r="M43" s="75">
        <v>15903.79706660019</v>
      </c>
      <c r="N43" s="75">
        <v>63000</v>
      </c>
      <c r="O43" s="75">
        <v>29778.329385783003</v>
      </c>
      <c r="P43" s="75">
        <v>261.6</v>
      </c>
      <c r="Q43" s="75">
        <v>0</v>
      </c>
      <c r="R43" s="75">
        <v>15703.391854191359</v>
      </c>
      <c r="S43" s="75">
        <f t="shared" si="1"/>
        <v>24561.899999999998</v>
      </c>
      <c r="T43" s="75">
        <f t="shared" si="5"/>
        <v>287394.7350925908</v>
      </c>
      <c r="U43" s="75">
        <v>240570.24</v>
      </c>
      <c r="V43" s="75">
        <v>212716.87</v>
      </c>
      <c r="W43" s="75">
        <v>-21101.594306740386</v>
      </c>
      <c r="X43" s="77">
        <f t="shared" si="4"/>
        <v>-95779.45939933119</v>
      </c>
      <c r="Y43" s="5">
        <f t="shared" si="3"/>
        <v>39</v>
      </c>
    </row>
    <row r="44" spans="1:25" ht="12.75">
      <c r="A44" s="83">
        <f t="shared" si="2"/>
        <v>40</v>
      </c>
      <c r="B44" s="70" t="s">
        <v>96</v>
      </c>
      <c r="C44" s="71" t="s">
        <v>70</v>
      </c>
      <c r="D44" s="79">
        <v>7035.9</v>
      </c>
      <c r="E44" s="75">
        <v>54106.070999999996</v>
      </c>
      <c r="F44" s="75">
        <v>77746.69499999999</v>
      </c>
      <c r="G44" s="75"/>
      <c r="H44" s="75">
        <v>120665.31154656628</v>
      </c>
      <c r="I44" s="75">
        <v>20597.221699901405</v>
      </c>
      <c r="J44" s="75">
        <v>11897</v>
      </c>
      <c r="K44" s="75">
        <v>25674.44858495355</v>
      </c>
      <c r="L44" s="75">
        <v>960.16</v>
      </c>
      <c r="M44" s="75">
        <v>41001.6216997883</v>
      </c>
      <c r="N44" s="75">
        <v>155400</v>
      </c>
      <c r="O44" s="75">
        <v>76771.590533667</v>
      </c>
      <c r="P44" s="75">
        <v>654</v>
      </c>
      <c r="Q44" s="75">
        <v>0</v>
      </c>
      <c r="R44" s="75">
        <v>40484.95648635264</v>
      </c>
      <c r="S44" s="75">
        <f t="shared" si="1"/>
        <v>63323.09999999999</v>
      </c>
      <c r="T44" s="75">
        <f t="shared" si="5"/>
        <v>689282.1765512291</v>
      </c>
      <c r="U44" s="75">
        <v>616382.92</v>
      </c>
      <c r="V44" s="75">
        <v>522258.33</v>
      </c>
      <c r="W44" s="75">
        <v>-47516.43916191952</v>
      </c>
      <c r="X44" s="77">
        <f t="shared" si="4"/>
        <v>-214540.2857131486</v>
      </c>
      <c r="Y44" s="5">
        <f t="shared" si="3"/>
        <v>40</v>
      </c>
    </row>
    <row r="45" spans="1:25" ht="12.75">
      <c r="A45" s="83">
        <f t="shared" si="2"/>
        <v>41</v>
      </c>
      <c r="B45" s="70" t="s">
        <v>96</v>
      </c>
      <c r="C45" s="71" t="s">
        <v>35</v>
      </c>
      <c r="D45" s="79">
        <v>2171.4</v>
      </c>
      <c r="E45" s="75">
        <v>16698.066</v>
      </c>
      <c r="F45" s="75">
        <v>23993.969999999998</v>
      </c>
      <c r="G45" s="75"/>
      <c r="H45" s="75">
        <v>40898.868673689794</v>
      </c>
      <c r="I45" s="75">
        <v>10587.681907384402</v>
      </c>
      <c r="J45" s="75">
        <v>6585</v>
      </c>
      <c r="K45" s="75">
        <v>7923.577318803299</v>
      </c>
      <c r="L45" s="75">
        <v>146.2</v>
      </c>
      <c r="M45" s="75">
        <v>12653.807097730263</v>
      </c>
      <c r="N45" s="75">
        <v>50400</v>
      </c>
      <c r="O45" s="75">
        <v>23693.035956282</v>
      </c>
      <c r="P45" s="75">
        <v>209.28</v>
      </c>
      <c r="Q45" s="75">
        <v>0</v>
      </c>
      <c r="R45" s="75">
        <v>12494.35530841344</v>
      </c>
      <c r="S45" s="75">
        <f t="shared" si="1"/>
        <v>19542.600000000002</v>
      </c>
      <c r="T45" s="75">
        <f t="shared" si="5"/>
        <v>225826.4422623032</v>
      </c>
      <c r="U45" s="75">
        <v>241808.90999999997</v>
      </c>
      <c r="V45" s="75">
        <v>196967.15000000002</v>
      </c>
      <c r="W45" s="75">
        <v>-71631.5866551816</v>
      </c>
      <c r="X45" s="77">
        <f t="shared" si="4"/>
        <v>-100490.87891748478</v>
      </c>
      <c r="Y45" s="5">
        <f t="shared" si="3"/>
        <v>41</v>
      </c>
    </row>
    <row r="46" spans="1:25" ht="12.75">
      <c r="A46" s="83">
        <f t="shared" si="2"/>
        <v>42</v>
      </c>
      <c r="B46" s="70" t="s">
        <v>96</v>
      </c>
      <c r="C46" s="71" t="s">
        <v>36</v>
      </c>
      <c r="D46" s="79">
        <v>1925.2</v>
      </c>
      <c r="E46" s="75">
        <v>14862.544000000002</v>
      </c>
      <c r="F46" s="75">
        <v>21273.46</v>
      </c>
      <c r="G46" s="75"/>
      <c r="H46" s="75">
        <v>250833.16196029642</v>
      </c>
      <c r="I46" s="75">
        <v>15973.237123559202</v>
      </c>
      <c r="J46" s="75">
        <v>6585</v>
      </c>
      <c r="K46" s="75">
        <v>7025.177790439398</v>
      </c>
      <c r="L46" s="75">
        <v>153</v>
      </c>
      <c r="M46" s="75">
        <v>11219.07959130068</v>
      </c>
      <c r="N46" s="75">
        <v>36750</v>
      </c>
      <c r="O46" s="75">
        <v>21006.646782276002</v>
      </c>
      <c r="P46" s="75">
        <v>156.96</v>
      </c>
      <c r="Q46" s="75">
        <v>15725.55815195768</v>
      </c>
      <c r="R46" s="75">
        <v>11077.70693550592</v>
      </c>
      <c r="S46" s="75">
        <f t="shared" si="1"/>
        <v>17326.800000000003</v>
      </c>
      <c r="T46" s="75">
        <f t="shared" si="5"/>
        <v>429968.3323353353</v>
      </c>
      <c r="U46" s="75">
        <v>202223.02</v>
      </c>
      <c r="V46" s="75">
        <v>175775.97</v>
      </c>
      <c r="W46" s="75">
        <v>-14532.125445508806</v>
      </c>
      <c r="X46" s="77">
        <f t="shared" si="4"/>
        <v>-268724.4877808441</v>
      </c>
      <c r="Y46" s="5">
        <f t="shared" si="3"/>
        <v>42</v>
      </c>
    </row>
    <row r="47" spans="1:25" ht="12.75">
      <c r="A47" s="83">
        <f t="shared" si="2"/>
        <v>43</v>
      </c>
      <c r="B47" s="70" t="s">
        <v>96</v>
      </c>
      <c r="C47" s="71" t="s">
        <v>76</v>
      </c>
      <c r="D47" s="79">
        <v>2743.27</v>
      </c>
      <c r="E47" s="75">
        <v>21095.7463</v>
      </c>
      <c r="F47" s="75">
        <v>30313.133499999996</v>
      </c>
      <c r="G47" s="75"/>
      <c r="H47" s="75">
        <v>130917.7576460224</v>
      </c>
      <c r="I47" s="75">
        <v>14933.177007815419</v>
      </c>
      <c r="J47" s="75">
        <v>6629</v>
      </c>
      <c r="K47" s="75">
        <v>10010.367482432313</v>
      </c>
      <c r="L47" s="75">
        <v>367.2</v>
      </c>
      <c r="M47" s="75">
        <v>15986.372569305742</v>
      </c>
      <c r="N47" s="75">
        <v>0</v>
      </c>
      <c r="O47" s="75">
        <v>29932.944067325094</v>
      </c>
      <c r="P47" s="75">
        <v>261.6</v>
      </c>
      <c r="Q47" s="75">
        <v>0</v>
      </c>
      <c r="R47" s="75">
        <v>15784.926815377792</v>
      </c>
      <c r="S47" s="75">
        <f t="shared" si="1"/>
        <v>24689.43</v>
      </c>
      <c r="T47" s="75">
        <f t="shared" si="5"/>
        <v>300921.65538827877</v>
      </c>
      <c r="U47" s="75">
        <v>241819.23</v>
      </c>
      <c r="V47" s="75">
        <v>214711.44</v>
      </c>
      <c r="W47" s="75">
        <v>-33025.60774590587</v>
      </c>
      <c r="X47" s="77">
        <f t="shared" si="4"/>
        <v>-119235.82313418464</v>
      </c>
      <c r="Y47" s="5">
        <f t="shared" si="3"/>
        <v>43</v>
      </c>
    </row>
    <row r="48" spans="1:25" ht="12.75">
      <c r="A48" s="83">
        <f t="shared" si="2"/>
        <v>44</v>
      </c>
      <c r="B48" s="70" t="s">
        <v>96</v>
      </c>
      <c r="C48" s="71" t="s">
        <v>77</v>
      </c>
      <c r="D48" s="79">
        <v>2738.6</v>
      </c>
      <c r="E48" s="75">
        <v>21059.834000000003</v>
      </c>
      <c r="F48" s="75">
        <v>30261.52999999999</v>
      </c>
      <c r="G48" s="75"/>
      <c r="H48" s="75">
        <v>46519.7258541802</v>
      </c>
      <c r="I48" s="75">
        <v>5812.629443475598</v>
      </c>
      <c r="J48" s="75">
        <v>6585</v>
      </c>
      <c r="K48" s="75">
        <v>9993.3263540917</v>
      </c>
      <c r="L48" s="75">
        <v>370.6</v>
      </c>
      <c r="M48" s="75">
        <v>15959.15820108874</v>
      </c>
      <c r="N48" s="75">
        <v>63000</v>
      </c>
      <c r="O48" s="75">
        <v>29881.987782017997</v>
      </c>
      <c r="P48" s="75">
        <v>261.6</v>
      </c>
      <c r="Q48" s="75">
        <v>0</v>
      </c>
      <c r="R48" s="75">
        <v>15758.05537792256</v>
      </c>
      <c r="S48" s="75">
        <f t="shared" si="1"/>
        <v>24647.399999999998</v>
      </c>
      <c r="T48" s="75">
        <f t="shared" si="5"/>
        <v>270110.8470127768</v>
      </c>
      <c r="U48" s="75">
        <v>305457.63999999996</v>
      </c>
      <c r="V48" s="75">
        <v>224922.84999999998</v>
      </c>
      <c r="W48" s="75">
        <v>-36410.86542685841</v>
      </c>
      <c r="X48" s="77">
        <f t="shared" si="4"/>
        <v>-81598.86243963525</v>
      </c>
      <c r="Y48" s="5">
        <f t="shared" si="3"/>
        <v>44</v>
      </c>
    </row>
    <row r="49" spans="1:25" ht="12.75">
      <c r="A49" s="83">
        <f t="shared" si="2"/>
        <v>45</v>
      </c>
      <c r="B49" s="70" t="s">
        <v>96</v>
      </c>
      <c r="C49" s="71" t="s">
        <v>78</v>
      </c>
      <c r="D49" s="79">
        <v>4401.4</v>
      </c>
      <c r="E49" s="75">
        <v>33846.766</v>
      </c>
      <c r="F49" s="75">
        <v>48635.46999999999</v>
      </c>
      <c r="G49" s="75"/>
      <c r="H49" s="75">
        <v>269951.2015447998</v>
      </c>
      <c r="I49" s="75">
        <v>4225.7766349644</v>
      </c>
      <c r="J49" s="75">
        <v>8385</v>
      </c>
      <c r="K49" s="75">
        <v>16060.9897812383</v>
      </c>
      <c r="L49" s="75">
        <v>605.2</v>
      </c>
      <c r="M49" s="75">
        <v>25649.104982937253</v>
      </c>
      <c r="N49" s="75">
        <v>94500</v>
      </c>
      <c r="O49" s="75">
        <v>48025.48054618199</v>
      </c>
      <c r="P49" s="75">
        <v>392.4</v>
      </c>
      <c r="Q49" s="75">
        <v>0</v>
      </c>
      <c r="R49" s="75">
        <v>25325.89824742144</v>
      </c>
      <c r="S49" s="75">
        <f t="shared" si="1"/>
        <v>39612.6</v>
      </c>
      <c r="T49" s="75">
        <f t="shared" si="5"/>
        <v>615215.8877375432</v>
      </c>
      <c r="U49" s="75">
        <v>480383.3599999999</v>
      </c>
      <c r="V49" s="75">
        <v>413920.86000000004</v>
      </c>
      <c r="W49" s="75">
        <v>-25405.9348513016</v>
      </c>
      <c r="X49" s="77">
        <f t="shared" si="4"/>
        <v>-226700.96258884476</v>
      </c>
      <c r="Y49" s="5">
        <f t="shared" si="3"/>
        <v>45</v>
      </c>
    </row>
    <row r="50" spans="1:25" ht="12.75">
      <c r="A50" s="83">
        <f t="shared" si="2"/>
        <v>46</v>
      </c>
      <c r="B50" s="70" t="s">
        <v>96</v>
      </c>
      <c r="C50" s="71" t="s">
        <v>79</v>
      </c>
      <c r="D50" s="79">
        <v>1984.5</v>
      </c>
      <c r="E50" s="75">
        <v>15320.340000000002</v>
      </c>
      <c r="F50" s="75">
        <v>21928.724999999995</v>
      </c>
      <c r="G50" s="75"/>
      <c r="H50" s="75">
        <v>36969.730644716496</v>
      </c>
      <c r="I50" s="75">
        <v>13870.115660037001</v>
      </c>
      <c r="J50" s="75">
        <v>6585</v>
      </c>
      <c r="K50" s="75">
        <v>7241.567278790249</v>
      </c>
      <c r="L50" s="75">
        <v>156.4</v>
      </c>
      <c r="M50" s="75">
        <v>11564.649620266051</v>
      </c>
      <c r="N50" s="75">
        <v>0</v>
      </c>
      <c r="O50" s="75">
        <v>21653.693402984998</v>
      </c>
      <c r="P50" s="75">
        <v>156.96</v>
      </c>
      <c r="Q50" s="75">
        <v>16223.9638201618</v>
      </c>
      <c r="R50" s="75">
        <v>11418.9224046912</v>
      </c>
      <c r="S50" s="75">
        <f t="shared" si="1"/>
        <v>17860.5</v>
      </c>
      <c r="T50" s="75">
        <f t="shared" si="5"/>
        <v>180950.56783164776</v>
      </c>
      <c r="U50" s="75">
        <v>208451.87</v>
      </c>
      <c r="V50" s="75">
        <v>197979.78</v>
      </c>
      <c r="W50" s="75">
        <v>-30343.860000317974</v>
      </c>
      <c r="X50" s="77">
        <f t="shared" si="4"/>
        <v>-13314.647831965733</v>
      </c>
      <c r="Y50" s="5">
        <f t="shared" si="3"/>
        <v>46</v>
      </c>
    </row>
    <row r="51" spans="1:25" ht="12.75">
      <c r="A51" s="83">
        <f t="shared" si="2"/>
        <v>47</v>
      </c>
      <c r="B51" s="70" t="s">
        <v>96</v>
      </c>
      <c r="C51" s="71" t="s">
        <v>97</v>
      </c>
      <c r="D51" s="79">
        <v>7337.9</v>
      </c>
      <c r="E51" s="75">
        <v>56428.451</v>
      </c>
      <c r="F51" s="75">
        <v>81083.79499999998</v>
      </c>
      <c r="G51" s="75"/>
      <c r="H51" s="75">
        <v>104731.03450938029</v>
      </c>
      <c r="I51" s="75">
        <v>12900.0464387934</v>
      </c>
      <c r="J51" s="75">
        <v>9219</v>
      </c>
      <c r="K51" s="75">
        <v>26776.46587807255</v>
      </c>
      <c r="L51" s="75">
        <v>860.2</v>
      </c>
      <c r="M51" s="75">
        <v>42761.52302774011</v>
      </c>
      <c r="N51" s="75">
        <v>0</v>
      </c>
      <c r="O51" s="75">
        <v>80066.83639292698</v>
      </c>
      <c r="P51" s="75">
        <v>654</v>
      </c>
      <c r="Q51" s="75">
        <v>0</v>
      </c>
      <c r="R51" s="75">
        <v>42222.68113549184</v>
      </c>
      <c r="S51" s="75">
        <f t="shared" si="1"/>
        <v>66041.09999999999</v>
      </c>
      <c r="T51" s="75">
        <f t="shared" si="5"/>
        <v>523745.13338240515</v>
      </c>
      <c r="U51" s="75">
        <v>645896.59</v>
      </c>
      <c r="V51" s="75">
        <v>578643.46</v>
      </c>
      <c r="W51" s="75">
        <v>-65023.728980407526</v>
      </c>
      <c r="X51" s="77">
        <f t="shared" si="4"/>
        <v>-10125.402362812718</v>
      </c>
      <c r="Y51" s="5">
        <f t="shared" si="3"/>
        <v>47</v>
      </c>
    </row>
    <row r="52" spans="1:25" ht="12.75">
      <c r="A52" s="83">
        <f t="shared" si="2"/>
        <v>48</v>
      </c>
      <c r="B52" s="70" t="s">
        <v>96</v>
      </c>
      <c r="C52" s="71" t="s">
        <v>98</v>
      </c>
      <c r="D52" s="79">
        <v>2700.8</v>
      </c>
      <c r="E52" s="75">
        <v>20769.152000000002</v>
      </c>
      <c r="F52" s="75">
        <v>29843.84</v>
      </c>
      <c r="G52" s="75"/>
      <c r="H52" s="75">
        <v>58982.003556185606</v>
      </c>
      <c r="I52" s="75">
        <v>8652.920764236798</v>
      </c>
      <c r="J52" s="75">
        <v>6585</v>
      </c>
      <c r="K52" s="75">
        <v>9855.391739257599</v>
      </c>
      <c r="L52" s="75">
        <v>367.2</v>
      </c>
      <c r="M52" s="75">
        <v>15738.879160702725</v>
      </c>
      <c r="N52" s="75">
        <v>0</v>
      </c>
      <c r="O52" s="75">
        <v>29469.536479104005</v>
      </c>
      <c r="P52" s="75">
        <v>261.6</v>
      </c>
      <c r="Q52" s="75">
        <v>0</v>
      </c>
      <c r="R52" s="75">
        <v>15540.55209402368</v>
      </c>
      <c r="S52" s="75">
        <f t="shared" si="1"/>
        <v>24307.2</v>
      </c>
      <c r="T52" s="75">
        <f t="shared" si="5"/>
        <v>220373.27579351046</v>
      </c>
      <c r="U52" s="75">
        <v>238075.57000000004</v>
      </c>
      <c r="V52" s="75">
        <v>210795.43</v>
      </c>
      <c r="W52" s="75">
        <v>-5634.031331840015</v>
      </c>
      <c r="X52" s="77">
        <f t="shared" si="4"/>
        <v>-15211.877125350482</v>
      </c>
      <c r="Y52" s="5">
        <f t="shared" si="3"/>
        <v>48</v>
      </c>
    </row>
    <row r="53" spans="1:25" ht="12.75">
      <c r="A53" s="83">
        <f t="shared" si="2"/>
        <v>49</v>
      </c>
      <c r="B53" s="70" t="s">
        <v>96</v>
      </c>
      <c r="C53" s="71" t="s">
        <v>99</v>
      </c>
      <c r="D53" s="79">
        <v>4307.4</v>
      </c>
      <c r="E53" s="75">
        <v>33123.905999999995</v>
      </c>
      <c r="F53" s="75">
        <v>47596.76999999999</v>
      </c>
      <c r="G53" s="75"/>
      <c r="H53" s="75">
        <v>237696.8875762418</v>
      </c>
      <c r="I53" s="75">
        <v>11726.113305640398</v>
      </c>
      <c r="J53" s="75">
        <v>6585</v>
      </c>
      <c r="K53" s="75">
        <v>15717.977776095297</v>
      </c>
      <c r="L53" s="75">
        <v>537.2</v>
      </c>
      <c r="M53" s="75">
        <v>25101.32112589266</v>
      </c>
      <c r="N53" s="75">
        <v>0</v>
      </c>
      <c r="O53" s="75">
        <v>46999.80799396199</v>
      </c>
      <c r="P53" s="75">
        <v>388.04</v>
      </c>
      <c r="Q53" s="75">
        <v>0</v>
      </c>
      <c r="R53" s="75">
        <v>24785.017065239037</v>
      </c>
      <c r="S53" s="75">
        <f t="shared" si="1"/>
        <v>38766.6</v>
      </c>
      <c r="T53" s="75">
        <f t="shared" si="5"/>
        <v>489024.6408430711</v>
      </c>
      <c r="U53" s="75">
        <v>379697.66000000003</v>
      </c>
      <c r="V53" s="75">
        <v>328307.97</v>
      </c>
      <c r="W53" s="75">
        <v>-145501.36166276564</v>
      </c>
      <c r="X53" s="77">
        <f t="shared" si="4"/>
        <v>-306218.0325058368</v>
      </c>
      <c r="Y53" s="5">
        <f t="shared" si="3"/>
        <v>49</v>
      </c>
    </row>
    <row r="54" spans="1:25" ht="12.75">
      <c r="A54" s="83">
        <f t="shared" si="2"/>
        <v>50</v>
      </c>
      <c r="B54" s="70" t="s">
        <v>96</v>
      </c>
      <c r="C54" s="71" t="s">
        <v>82</v>
      </c>
      <c r="D54" s="79">
        <v>2750.2</v>
      </c>
      <c r="E54" s="75">
        <v>21149.038</v>
      </c>
      <c r="F54" s="75">
        <v>30389.709999999995</v>
      </c>
      <c r="G54" s="75"/>
      <c r="H54" s="75">
        <v>112621.83306732141</v>
      </c>
      <c r="I54" s="75">
        <v>10148.2855990092</v>
      </c>
      <c r="J54" s="75">
        <v>6585</v>
      </c>
      <c r="K54" s="75">
        <v>10035.6554951519</v>
      </c>
      <c r="L54" s="75">
        <v>333.2</v>
      </c>
      <c r="M54" s="75">
        <v>16026.757060043179</v>
      </c>
      <c r="N54" s="75">
        <v>0</v>
      </c>
      <c r="O54" s="75">
        <v>30008.560139525995</v>
      </c>
      <c r="P54" s="75">
        <v>261.6</v>
      </c>
      <c r="Q54" s="75">
        <v>0</v>
      </c>
      <c r="R54" s="75">
        <v>15824.802417425919</v>
      </c>
      <c r="S54" s="75">
        <f t="shared" si="1"/>
        <v>24751.799999999996</v>
      </c>
      <c r="T54" s="75">
        <f t="shared" si="5"/>
        <v>278136.2417784776</v>
      </c>
      <c r="U54" s="75">
        <v>239664.66999999998</v>
      </c>
      <c r="V54" s="75">
        <v>225080.83000000002</v>
      </c>
      <c r="W54" s="75">
        <v>-122121.54037352884</v>
      </c>
      <c r="X54" s="77">
        <f t="shared" si="4"/>
        <v>-175176.95215200644</v>
      </c>
      <c r="Y54" s="5">
        <f t="shared" si="3"/>
        <v>50</v>
      </c>
    </row>
    <row r="55" spans="1:25" ht="12.75">
      <c r="A55" s="83">
        <f t="shared" si="2"/>
        <v>51</v>
      </c>
      <c r="B55" s="70" t="s">
        <v>96</v>
      </c>
      <c r="C55" s="71" t="s">
        <v>100</v>
      </c>
      <c r="D55" s="79">
        <v>2713.5</v>
      </c>
      <c r="E55" s="75">
        <v>20866.815000000002</v>
      </c>
      <c r="F55" s="75">
        <v>29984.174999999996</v>
      </c>
      <c r="G55" s="75"/>
      <c r="H55" s="75">
        <v>39997.2906774695</v>
      </c>
      <c r="I55" s="75">
        <v>8075.947331070998</v>
      </c>
      <c r="J55" s="75">
        <v>7946</v>
      </c>
      <c r="K55" s="75">
        <v>9901.734850590748</v>
      </c>
      <c r="L55" s="75">
        <v>367.2</v>
      </c>
      <c r="M55" s="75">
        <v>15812.88825628215</v>
      </c>
      <c r="N55" s="75">
        <v>0</v>
      </c>
      <c r="O55" s="75">
        <v>29608.111387754998</v>
      </c>
      <c r="P55" s="75">
        <v>261.6</v>
      </c>
      <c r="Q55" s="75">
        <v>0</v>
      </c>
      <c r="R55" s="75">
        <v>15613.6285941696</v>
      </c>
      <c r="S55" s="75">
        <f t="shared" si="1"/>
        <v>24421.5</v>
      </c>
      <c r="T55" s="75">
        <f t="shared" si="5"/>
        <v>202856.891097338</v>
      </c>
      <c r="U55" s="75">
        <v>239195.20000000004</v>
      </c>
      <c r="V55" s="75">
        <v>203042.33000000002</v>
      </c>
      <c r="W55" s="75">
        <v>-29981.617309494002</v>
      </c>
      <c r="X55" s="77">
        <f t="shared" si="4"/>
        <v>-29796.178406831983</v>
      </c>
      <c r="Y55" s="5">
        <f t="shared" si="3"/>
        <v>51</v>
      </c>
    </row>
    <row r="56" spans="1:25" ht="12.75">
      <c r="A56" s="83">
        <f t="shared" si="2"/>
        <v>52</v>
      </c>
      <c r="B56" s="70" t="s">
        <v>96</v>
      </c>
      <c r="C56" s="71" t="s">
        <v>38</v>
      </c>
      <c r="D56" s="79">
        <v>3204.8</v>
      </c>
      <c r="E56" s="75">
        <v>24644.912</v>
      </c>
      <c r="F56" s="75">
        <v>35413.04</v>
      </c>
      <c r="G56" s="75"/>
      <c r="H56" s="75">
        <v>193695.3641961136</v>
      </c>
      <c r="I56" s="75">
        <v>18005.086487420802</v>
      </c>
      <c r="J56" s="75">
        <v>17165</v>
      </c>
      <c r="K56" s="75">
        <v>11694.519937045601</v>
      </c>
      <c r="L56" s="75">
        <v>7962.4</v>
      </c>
      <c r="M56" s="75">
        <v>19749.40303251632</v>
      </c>
      <c r="N56" s="75">
        <v>0</v>
      </c>
      <c r="O56" s="75">
        <v>34968.887184624</v>
      </c>
      <c r="P56" s="75">
        <v>261.6</v>
      </c>
      <c r="Q56" s="75">
        <v>0</v>
      </c>
      <c r="R56" s="75">
        <v>18440.595879342083</v>
      </c>
      <c r="S56" s="75">
        <f t="shared" si="1"/>
        <v>28843.200000000004</v>
      </c>
      <c r="T56" s="75">
        <f t="shared" si="5"/>
        <v>410844.0087170623</v>
      </c>
      <c r="U56" s="75">
        <v>282502.82</v>
      </c>
      <c r="V56" s="75">
        <v>256119.28</v>
      </c>
      <c r="W56" s="75">
        <v>-152820.51492149115</v>
      </c>
      <c r="X56" s="77">
        <f t="shared" si="4"/>
        <v>-307545.2436385534</v>
      </c>
      <c r="Y56" s="5">
        <f t="shared" si="3"/>
        <v>52</v>
      </c>
    </row>
    <row r="57" spans="1:25" ht="12.75">
      <c r="A57" s="83">
        <f t="shared" si="2"/>
        <v>53</v>
      </c>
      <c r="B57" s="70" t="s">
        <v>96</v>
      </c>
      <c r="C57" s="71" t="s">
        <v>39</v>
      </c>
      <c r="D57" s="79">
        <v>2040.9</v>
      </c>
      <c r="E57" s="75">
        <v>15694.521</v>
      </c>
      <c r="F57" s="75">
        <v>22551.945000000003</v>
      </c>
      <c r="G57" s="75"/>
      <c r="H57" s="75">
        <v>26814.5450258513</v>
      </c>
      <c r="I57" s="75">
        <v>10261.3176576314</v>
      </c>
      <c r="J57" s="75">
        <v>6585</v>
      </c>
      <c r="K57" s="75">
        <v>7447.3744818760515</v>
      </c>
      <c r="L57" s="75">
        <v>278.8</v>
      </c>
      <c r="M57" s="75">
        <v>11893.31993449281</v>
      </c>
      <c r="N57" s="75">
        <v>0</v>
      </c>
      <c r="O57" s="75">
        <v>22269.096934317</v>
      </c>
      <c r="P57" s="75">
        <v>239.8</v>
      </c>
      <c r="Q57" s="75">
        <v>0</v>
      </c>
      <c r="R57" s="75">
        <v>11743.45111400064</v>
      </c>
      <c r="S57" s="75">
        <f t="shared" si="1"/>
        <v>18368.100000000002</v>
      </c>
      <c r="T57" s="75">
        <f t="shared" si="5"/>
        <v>154147.2711481692</v>
      </c>
      <c r="U57" s="75">
        <v>179905.25999999998</v>
      </c>
      <c r="V57" s="75">
        <v>170589.31999999998</v>
      </c>
      <c r="W57" s="75">
        <v>-2332.466005139613</v>
      </c>
      <c r="X57" s="77">
        <f t="shared" si="4"/>
        <v>14109.582846691155</v>
      </c>
      <c r="Y57" s="5">
        <f t="shared" si="3"/>
        <v>53</v>
      </c>
    </row>
    <row r="58" spans="1:25" ht="12.75">
      <c r="A58" s="83">
        <f t="shared" si="2"/>
        <v>54</v>
      </c>
      <c r="B58" s="70" t="s">
        <v>96</v>
      </c>
      <c r="C58" s="71" t="s">
        <v>101</v>
      </c>
      <c r="D58" s="79">
        <v>2992.7</v>
      </c>
      <c r="E58" s="75">
        <v>23013.863</v>
      </c>
      <c r="F58" s="75">
        <v>33069.335</v>
      </c>
      <c r="G58" s="75"/>
      <c r="H58" s="75">
        <v>200972.9646351439</v>
      </c>
      <c r="I58" s="75">
        <v>15509.944453914197</v>
      </c>
      <c r="J58" s="75">
        <v>6585</v>
      </c>
      <c r="K58" s="75">
        <v>10920.553487143148</v>
      </c>
      <c r="L58" s="75">
        <v>204</v>
      </c>
      <c r="M58" s="75">
        <v>17439.92286146143</v>
      </c>
      <c r="N58" s="75">
        <v>0</v>
      </c>
      <c r="O58" s="75">
        <v>32654.577096050994</v>
      </c>
      <c r="P58" s="75">
        <v>0</v>
      </c>
      <c r="Q58" s="75">
        <v>0</v>
      </c>
      <c r="R58" s="75">
        <v>17220.16078635392</v>
      </c>
      <c r="S58" s="75">
        <f t="shared" si="1"/>
        <v>26934.299999999996</v>
      </c>
      <c r="T58" s="75">
        <f t="shared" si="5"/>
        <v>384524.62132006756</v>
      </c>
      <c r="U58" s="75">
        <v>263806.53</v>
      </c>
      <c r="V58" s="75">
        <v>215226.65</v>
      </c>
      <c r="W58" s="75">
        <v>-85623.0384396988</v>
      </c>
      <c r="X58" s="77">
        <f t="shared" si="4"/>
        <v>-254921.00975976634</v>
      </c>
      <c r="Y58" s="5">
        <f t="shared" si="3"/>
        <v>54</v>
      </c>
    </row>
    <row r="59" spans="1:25" ht="12.75">
      <c r="A59" s="83">
        <f t="shared" si="2"/>
        <v>55</v>
      </c>
      <c r="B59" s="70" t="s">
        <v>96</v>
      </c>
      <c r="C59" s="71" t="s">
        <v>102</v>
      </c>
      <c r="D59" s="79">
        <v>4402.4</v>
      </c>
      <c r="E59" s="75">
        <v>33854.456</v>
      </c>
      <c r="F59" s="75">
        <v>48646.51999999999</v>
      </c>
      <c r="G59" s="75"/>
      <c r="H59" s="75">
        <v>121228.5150976568</v>
      </c>
      <c r="I59" s="75">
        <v>18742.1833725104</v>
      </c>
      <c r="J59" s="75">
        <v>6585</v>
      </c>
      <c r="K59" s="75">
        <v>16064.6388451228</v>
      </c>
      <c r="L59" s="75">
        <v>625.6</v>
      </c>
      <c r="M59" s="75">
        <v>25654.932470778163</v>
      </c>
      <c r="N59" s="75">
        <v>0</v>
      </c>
      <c r="O59" s="75">
        <v>48036.391956312</v>
      </c>
      <c r="P59" s="75">
        <v>0</v>
      </c>
      <c r="Q59" s="75">
        <v>0</v>
      </c>
      <c r="R59" s="75">
        <v>25331.652302551036</v>
      </c>
      <c r="S59" s="75">
        <f t="shared" si="1"/>
        <v>39621.6</v>
      </c>
      <c r="T59" s="75">
        <f t="shared" si="5"/>
        <v>384391.4900449311</v>
      </c>
      <c r="U59" s="75">
        <v>388071.86</v>
      </c>
      <c r="V59" s="75">
        <v>350189.57</v>
      </c>
      <c r="W59" s="75">
        <v>-112395.95286394557</v>
      </c>
      <c r="X59" s="77">
        <f t="shared" si="4"/>
        <v>-146597.87290887668</v>
      </c>
      <c r="Y59" s="5">
        <f t="shared" si="3"/>
        <v>55</v>
      </c>
    </row>
    <row r="60" spans="1:25" ht="12.75">
      <c r="A60" s="83">
        <f t="shared" si="2"/>
        <v>56</v>
      </c>
      <c r="B60" s="70" t="s">
        <v>96</v>
      </c>
      <c r="C60" s="71" t="s">
        <v>44</v>
      </c>
      <c r="D60" s="79">
        <v>3400.8</v>
      </c>
      <c r="E60" s="75">
        <v>0</v>
      </c>
      <c r="F60" s="75">
        <v>37578.84</v>
      </c>
      <c r="G60" s="75"/>
      <c r="H60" s="75">
        <v>40265.5805560856</v>
      </c>
      <c r="I60" s="75">
        <v>13244.1770464368</v>
      </c>
      <c r="J60" s="75">
        <v>6585</v>
      </c>
      <c r="K60" s="75">
        <v>12409.7364584076</v>
      </c>
      <c r="L60" s="75">
        <v>367.2</v>
      </c>
      <c r="M60" s="75">
        <v>19818.120649332726</v>
      </c>
      <c r="N60" s="75">
        <v>139.78</v>
      </c>
      <c r="O60" s="75">
        <v>37107.523570104</v>
      </c>
      <c r="P60" s="75">
        <v>0</v>
      </c>
      <c r="Q60" s="75">
        <v>27832.151008679506</v>
      </c>
      <c r="R60" s="75">
        <v>19568.39068474368</v>
      </c>
      <c r="S60" s="75">
        <f t="shared" si="1"/>
        <v>30607.200000000004</v>
      </c>
      <c r="T60" s="75">
        <f t="shared" si="5"/>
        <v>245523.69997378992</v>
      </c>
      <c r="U60" s="75">
        <v>329843.65</v>
      </c>
      <c r="V60" s="75">
        <v>295421.06</v>
      </c>
      <c r="W60" s="75">
        <v>-34027.21139283519</v>
      </c>
      <c r="X60" s="77">
        <f t="shared" si="4"/>
        <v>15870.14863337489</v>
      </c>
      <c r="Y60" s="5">
        <f t="shared" si="3"/>
        <v>56</v>
      </c>
    </row>
    <row r="61" spans="1:25" ht="12.75">
      <c r="A61" s="83">
        <f t="shared" si="2"/>
        <v>57</v>
      </c>
      <c r="B61" s="70" t="s">
        <v>96</v>
      </c>
      <c r="C61" s="71" t="s">
        <v>103</v>
      </c>
      <c r="D61" s="79">
        <v>3133.4</v>
      </c>
      <c r="E61" s="75">
        <v>24189.848</v>
      </c>
      <c r="F61" s="75">
        <v>34624.07</v>
      </c>
      <c r="G61" s="75"/>
      <c r="H61" s="75">
        <v>42501.0565221238</v>
      </c>
      <c r="I61" s="75">
        <v>14040.793426636399</v>
      </c>
      <c r="J61" s="75">
        <v>7678.55</v>
      </c>
      <c r="K61" s="75">
        <v>11433.9767756923</v>
      </c>
      <c r="L61" s="75">
        <v>414.8</v>
      </c>
      <c r="M61" s="75">
        <v>18259.85040067606</v>
      </c>
      <c r="N61" s="75">
        <v>0</v>
      </c>
      <c r="O61" s="75">
        <v>34189.812501342</v>
      </c>
      <c r="P61" s="75">
        <v>0</v>
      </c>
      <c r="Q61" s="75">
        <v>0</v>
      </c>
      <c r="R61" s="75">
        <v>18029.756343088644</v>
      </c>
      <c r="S61" s="75">
        <f t="shared" si="1"/>
        <v>28200.600000000002</v>
      </c>
      <c r="T61" s="75">
        <f t="shared" si="5"/>
        <v>233563.1139695592</v>
      </c>
      <c r="U61" s="75">
        <v>276209.01</v>
      </c>
      <c r="V61" s="75">
        <v>240068.39</v>
      </c>
      <c r="W61" s="75">
        <v>-65945.13081870957</v>
      </c>
      <c r="X61" s="77">
        <f t="shared" si="4"/>
        <v>-59439.854788268756</v>
      </c>
      <c r="Y61" s="5">
        <f t="shared" si="3"/>
        <v>57</v>
      </c>
    </row>
    <row r="62" spans="1:25" ht="12.75">
      <c r="A62" s="83">
        <f t="shared" si="2"/>
        <v>58</v>
      </c>
      <c r="B62" s="70" t="s">
        <v>96</v>
      </c>
      <c r="C62" s="71" t="s">
        <v>45</v>
      </c>
      <c r="D62" s="79">
        <v>1968.5</v>
      </c>
      <c r="E62" s="75">
        <v>15196.820000000002</v>
      </c>
      <c r="F62" s="75">
        <v>21751.925</v>
      </c>
      <c r="G62" s="75"/>
      <c r="H62" s="75">
        <v>263834.0637990045</v>
      </c>
      <c r="I62" s="75">
        <v>7536.867859300999</v>
      </c>
      <c r="J62" s="75">
        <v>6585</v>
      </c>
      <c r="K62" s="75">
        <v>7183.182256638249</v>
      </c>
      <c r="L62" s="75">
        <v>187</v>
      </c>
      <c r="M62" s="75">
        <v>11471.409814811652</v>
      </c>
      <c r="N62" s="75">
        <v>0</v>
      </c>
      <c r="O62" s="75">
        <v>21479.110840905003</v>
      </c>
      <c r="P62" s="75">
        <v>0</v>
      </c>
      <c r="Q62" s="75">
        <v>26010.206204594688</v>
      </c>
      <c r="R62" s="75">
        <v>11326.8575226176</v>
      </c>
      <c r="S62" s="75">
        <f t="shared" si="1"/>
        <v>17716.5</v>
      </c>
      <c r="T62" s="75">
        <f t="shared" si="5"/>
        <v>410278.94329787267</v>
      </c>
      <c r="U62" s="75">
        <v>206771.23</v>
      </c>
      <c r="V62" s="75">
        <v>188997.61</v>
      </c>
      <c r="W62" s="75">
        <v>-90963.70713561395</v>
      </c>
      <c r="X62" s="77">
        <f t="shared" si="4"/>
        <v>-312245.04043348663</v>
      </c>
      <c r="Y62" s="5">
        <f t="shared" si="3"/>
        <v>58</v>
      </c>
    </row>
    <row r="63" spans="1:25" ht="12.75">
      <c r="A63" s="83">
        <f t="shared" si="2"/>
        <v>59</v>
      </c>
      <c r="B63" s="70" t="s">
        <v>96</v>
      </c>
      <c r="C63" s="71" t="s">
        <v>46</v>
      </c>
      <c r="D63" s="79">
        <v>1668.2</v>
      </c>
      <c r="E63" s="75">
        <v>12828.457999999999</v>
      </c>
      <c r="F63" s="75">
        <v>18433.61</v>
      </c>
      <c r="G63" s="75"/>
      <c r="H63" s="75">
        <v>22693.1088760474</v>
      </c>
      <c r="I63" s="75">
        <v>5167.6755742372</v>
      </c>
      <c r="J63" s="75">
        <v>6585</v>
      </c>
      <c r="K63" s="75">
        <v>6087.3683721229</v>
      </c>
      <c r="L63" s="75">
        <v>180.2</v>
      </c>
      <c r="M63" s="75">
        <v>9721.415216189382</v>
      </c>
      <c r="N63" s="75">
        <v>0</v>
      </c>
      <c r="O63" s="75">
        <v>18202.414378866</v>
      </c>
      <c r="P63" s="75">
        <v>0</v>
      </c>
      <c r="Q63" s="75">
        <v>13652.550668277803</v>
      </c>
      <c r="R63" s="75">
        <v>9598.91476719872</v>
      </c>
      <c r="S63" s="75">
        <f t="shared" si="1"/>
        <v>15013.800000000001</v>
      </c>
      <c r="T63" s="75">
        <f t="shared" si="5"/>
        <v>138164.5158529394</v>
      </c>
      <c r="U63" s="75">
        <v>175227.72999999998</v>
      </c>
      <c r="V63" s="75">
        <v>168855.9</v>
      </c>
      <c r="W63" s="75">
        <v>-15660.642056200784</v>
      </c>
      <c r="X63" s="77">
        <f t="shared" si="4"/>
        <v>15030.742090859814</v>
      </c>
      <c r="Y63" s="5">
        <f t="shared" si="3"/>
        <v>59</v>
      </c>
    </row>
    <row r="64" spans="1:25" ht="12.75">
      <c r="A64" s="83">
        <f t="shared" si="2"/>
        <v>60</v>
      </c>
      <c r="B64" s="70" t="s">
        <v>96</v>
      </c>
      <c r="C64" s="71" t="s">
        <v>104</v>
      </c>
      <c r="D64" s="79">
        <v>4873.9</v>
      </c>
      <c r="E64" s="75">
        <v>37480.291</v>
      </c>
      <c r="F64" s="75">
        <v>53856.59499999999</v>
      </c>
      <c r="G64" s="75"/>
      <c r="H64" s="75">
        <v>195676.39026973228</v>
      </c>
      <c r="I64" s="75">
        <v>7055.9951254494</v>
      </c>
      <c r="J64" s="75">
        <v>6585</v>
      </c>
      <c r="K64" s="75">
        <v>17785.172466664546</v>
      </c>
      <c r="L64" s="75">
        <v>649.4</v>
      </c>
      <c r="M64" s="75">
        <v>28402.59298776251</v>
      </c>
      <c r="N64" s="75">
        <v>0</v>
      </c>
      <c r="O64" s="75">
        <v>53181.121832606994</v>
      </c>
      <c r="P64" s="75">
        <v>0</v>
      </c>
      <c r="Q64" s="75">
        <v>0</v>
      </c>
      <c r="R64" s="75">
        <v>28044.689296157438</v>
      </c>
      <c r="S64" s="75">
        <f t="shared" si="1"/>
        <v>43865.1</v>
      </c>
      <c r="T64" s="75">
        <f t="shared" si="5"/>
        <v>472582.3479783732</v>
      </c>
      <c r="U64" s="75">
        <v>429634.20999999996</v>
      </c>
      <c r="V64" s="75">
        <v>365292.31</v>
      </c>
      <c r="W64" s="75">
        <v>-69721.85582559157</v>
      </c>
      <c r="X64" s="77">
        <f t="shared" si="4"/>
        <v>-177011.89380396475</v>
      </c>
      <c r="Y64" s="5">
        <f t="shared" si="3"/>
        <v>60</v>
      </c>
    </row>
    <row r="65" spans="1:25" ht="12.75">
      <c r="A65" s="83">
        <f t="shared" si="2"/>
        <v>61</v>
      </c>
      <c r="B65" s="70" t="s">
        <v>96</v>
      </c>
      <c r="C65" s="71" t="s">
        <v>105</v>
      </c>
      <c r="D65" s="79">
        <v>5680.6</v>
      </c>
      <c r="E65" s="75">
        <v>43683.814</v>
      </c>
      <c r="F65" s="75">
        <v>62770.62999999999</v>
      </c>
      <c r="G65" s="75"/>
      <c r="H65" s="75">
        <v>95968.74835947421</v>
      </c>
      <c r="I65" s="75">
        <v>8336.071303807601</v>
      </c>
      <c r="J65" s="75">
        <v>6585</v>
      </c>
      <c r="K65" s="75">
        <v>20728.8723022907</v>
      </c>
      <c r="L65" s="75">
        <v>775.2</v>
      </c>
      <c r="M65" s="75">
        <v>33103.627429016546</v>
      </c>
      <c r="N65" s="75">
        <v>0</v>
      </c>
      <c r="O65" s="75">
        <v>61983.356384478</v>
      </c>
      <c r="P65" s="75">
        <v>0</v>
      </c>
      <c r="Q65" s="75">
        <v>0</v>
      </c>
      <c r="R65" s="75">
        <v>32686.48556920576</v>
      </c>
      <c r="S65" s="75">
        <f t="shared" si="1"/>
        <v>51125.40000000001</v>
      </c>
      <c r="T65" s="75">
        <f t="shared" si="5"/>
        <v>417747.2053482728</v>
      </c>
      <c r="U65" s="75">
        <v>500744.68999999994</v>
      </c>
      <c r="V65" s="75">
        <v>448686.67000000004</v>
      </c>
      <c r="W65" s="75">
        <v>-95407.78862550642</v>
      </c>
      <c r="X65" s="77">
        <f t="shared" si="4"/>
        <v>-64468.32397377919</v>
      </c>
      <c r="Y65" s="5">
        <f t="shared" si="3"/>
        <v>61</v>
      </c>
    </row>
    <row r="66" spans="1:25" ht="12.75">
      <c r="A66" s="83">
        <f t="shared" si="2"/>
        <v>62</v>
      </c>
      <c r="B66" s="70" t="s">
        <v>96</v>
      </c>
      <c r="C66" s="71" t="s">
        <v>86</v>
      </c>
      <c r="D66" s="79">
        <v>1690.7</v>
      </c>
      <c r="E66" s="75">
        <v>13001.483</v>
      </c>
      <c r="F66" s="75">
        <v>18682.235</v>
      </c>
      <c r="G66" s="75"/>
      <c r="H66" s="75">
        <v>30587.3588153299</v>
      </c>
      <c r="I66" s="75">
        <v>7658.0521690222</v>
      </c>
      <c r="J66" s="75">
        <v>6585</v>
      </c>
      <c r="K66" s="75">
        <v>6169.472309524149</v>
      </c>
      <c r="L66" s="75">
        <v>227.8</v>
      </c>
      <c r="M66" s="75">
        <v>9852.533692609628</v>
      </c>
      <c r="N66" s="75">
        <v>0</v>
      </c>
      <c r="O66" s="75">
        <v>18447.921106791</v>
      </c>
      <c r="P66" s="75">
        <v>0</v>
      </c>
      <c r="Q66" s="75">
        <v>0</v>
      </c>
      <c r="R66" s="75">
        <v>9728.381007614722</v>
      </c>
      <c r="S66" s="75">
        <f t="shared" si="1"/>
        <v>15216.300000000001</v>
      </c>
      <c r="T66" s="75">
        <f t="shared" si="5"/>
        <v>136156.53710089158</v>
      </c>
      <c r="U66" s="75">
        <v>149035.22999999998</v>
      </c>
      <c r="V66" s="75">
        <v>112225.55</v>
      </c>
      <c r="W66" s="75">
        <v>-69515.56597721082</v>
      </c>
      <c r="X66" s="77">
        <f t="shared" si="4"/>
        <v>-93446.5530781024</v>
      </c>
      <c r="Y66" s="5">
        <f t="shared" si="3"/>
        <v>62</v>
      </c>
    </row>
    <row r="67" spans="1:25" ht="12.75">
      <c r="A67" s="83">
        <f t="shared" si="2"/>
        <v>63</v>
      </c>
      <c r="B67" s="70" t="s">
        <v>96</v>
      </c>
      <c r="C67" s="71" t="s">
        <v>106</v>
      </c>
      <c r="D67" s="79">
        <v>1717</v>
      </c>
      <c r="E67" s="75">
        <v>13203.730000000003</v>
      </c>
      <c r="F67" s="75">
        <v>18972.85</v>
      </c>
      <c r="G67" s="75"/>
      <c r="H67" s="75">
        <v>42960.700255469</v>
      </c>
      <c r="I67" s="75">
        <v>7241.858366481999</v>
      </c>
      <c r="J67" s="75">
        <v>6585</v>
      </c>
      <c r="K67" s="75">
        <v>6265.4426896865</v>
      </c>
      <c r="L67" s="75">
        <v>231.2</v>
      </c>
      <c r="M67" s="75">
        <v>10005.796622825303</v>
      </c>
      <c r="N67" s="75">
        <v>0</v>
      </c>
      <c r="O67" s="75">
        <v>18734.89119321</v>
      </c>
      <c r="P67" s="75">
        <v>2033.88</v>
      </c>
      <c r="Q67" s="75">
        <v>0</v>
      </c>
      <c r="R67" s="75">
        <v>9879.712657523201</v>
      </c>
      <c r="S67" s="75">
        <f t="shared" si="1"/>
        <v>15453</v>
      </c>
      <c r="T67" s="75">
        <f t="shared" si="5"/>
        <v>151568.061785196</v>
      </c>
      <c r="U67" s="75">
        <v>149414.05</v>
      </c>
      <c r="V67" s="75">
        <v>138883.83</v>
      </c>
      <c r="W67" s="75">
        <v>-39168.39770974798</v>
      </c>
      <c r="X67" s="77">
        <f t="shared" si="4"/>
        <v>-51852.629494944005</v>
      </c>
      <c r="Y67" s="5">
        <f t="shared" si="3"/>
        <v>63</v>
      </c>
    </row>
    <row r="68" spans="1:25" ht="12.75">
      <c r="A68" s="83">
        <f t="shared" si="2"/>
        <v>64</v>
      </c>
      <c r="B68" s="70" t="s">
        <v>96</v>
      </c>
      <c r="C68" s="71" t="s">
        <v>87</v>
      </c>
      <c r="D68" s="79">
        <v>1697.4</v>
      </c>
      <c r="E68" s="75">
        <v>13053.006</v>
      </c>
      <c r="F68" s="75">
        <v>18756.27</v>
      </c>
      <c r="G68" s="75"/>
      <c r="H68" s="75">
        <v>79813.30461947179</v>
      </c>
      <c r="I68" s="75">
        <v>4423.0683105804</v>
      </c>
      <c r="J68" s="75">
        <v>6585</v>
      </c>
      <c r="K68" s="75">
        <v>6193.921037550301</v>
      </c>
      <c r="L68" s="75">
        <v>207.4</v>
      </c>
      <c r="M68" s="75">
        <v>9891.577861143662</v>
      </c>
      <c r="N68" s="75">
        <v>0</v>
      </c>
      <c r="O68" s="75">
        <v>18521.027554662003</v>
      </c>
      <c r="P68" s="75">
        <v>0</v>
      </c>
      <c r="Q68" s="75">
        <v>0</v>
      </c>
      <c r="R68" s="75">
        <v>9766.93317698304</v>
      </c>
      <c r="S68" s="75">
        <f t="shared" si="1"/>
        <v>15276.600000000002</v>
      </c>
      <c r="T68" s="75">
        <f t="shared" si="5"/>
        <v>182488.10856039118</v>
      </c>
      <c r="U68" s="75">
        <v>149625.91</v>
      </c>
      <c r="V68" s="75">
        <v>135150.12</v>
      </c>
      <c r="W68" s="75">
        <v>-95995.77866192564</v>
      </c>
      <c r="X68" s="77">
        <f t="shared" si="4"/>
        <v>-143333.76722231682</v>
      </c>
      <c r="Y68" s="5">
        <f t="shared" si="3"/>
        <v>64</v>
      </c>
    </row>
    <row r="69" spans="1:25" ht="12.75">
      <c r="A69" s="83">
        <f t="shared" si="2"/>
        <v>65</v>
      </c>
      <c r="B69" s="70" t="s">
        <v>96</v>
      </c>
      <c r="C69" s="71" t="s">
        <v>107</v>
      </c>
      <c r="D69" s="79">
        <v>2703.5</v>
      </c>
      <c r="E69" s="75">
        <v>20789.915</v>
      </c>
      <c r="F69" s="75">
        <v>29873.674999999996</v>
      </c>
      <c r="G69" s="75"/>
      <c r="H69" s="75">
        <v>41480.3051488995</v>
      </c>
      <c r="I69" s="75">
        <v>5264.9099556109995</v>
      </c>
      <c r="J69" s="75">
        <v>8385</v>
      </c>
      <c r="K69" s="75">
        <v>9865.24421174575</v>
      </c>
      <c r="L69" s="75">
        <v>418.2</v>
      </c>
      <c r="M69" s="75">
        <v>15754.61337787315</v>
      </c>
      <c r="N69" s="75">
        <v>0</v>
      </c>
      <c r="O69" s="75">
        <v>29498.997286455</v>
      </c>
      <c r="P69" s="75">
        <v>0</v>
      </c>
      <c r="Q69" s="75">
        <v>0</v>
      </c>
      <c r="R69" s="75">
        <v>15556.088042873602</v>
      </c>
      <c r="S69" s="75">
        <f t="shared" si="1"/>
        <v>24331.5</v>
      </c>
      <c r="T69" s="75">
        <f>SUM(E69:S69)</f>
        <v>201218.448023458</v>
      </c>
      <c r="U69" s="75">
        <v>238313.65</v>
      </c>
      <c r="V69" s="75">
        <v>218127.30000000002</v>
      </c>
      <c r="W69" s="75">
        <v>-35240.65718305399</v>
      </c>
      <c r="X69" s="77">
        <f t="shared" si="4"/>
        <v>-18331.805206511985</v>
      </c>
      <c r="Y69" s="5">
        <f t="shared" si="3"/>
        <v>65</v>
      </c>
    </row>
    <row r="70" spans="1:25" ht="12.75">
      <c r="A70" s="83">
        <f t="shared" si="2"/>
        <v>66</v>
      </c>
      <c r="B70" s="70" t="s">
        <v>33</v>
      </c>
      <c r="C70" s="71" t="s">
        <v>68</v>
      </c>
      <c r="D70" s="79">
        <v>5107</v>
      </c>
      <c r="E70" s="75">
        <v>43256.29</v>
      </c>
      <c r="F70" s="75">
        <v>56432.34999999999</v>
      </c>
      <c r="G70" s="75"/>
      <c r="H70" s="75">
        <v>60108.684440699006</v>
      </c>
      <c r="I70" s="75">
        <v>20317.648647422</v>
      </c>
      <c r="J70" s="75">
        <v>8780</v>
      </c>
      <c r="K70" s="75">
        <v>18635.7692581415</v>
      </c>
      <c r="L70" s="75">
        <v>187</v>
      </c>
      <c r="M70" s="75">
        <v>29760.9804034763</v>
      </c>
      <c r="N70" s="75">
        <v>0</v>
      </c>
      <c r="O70" s="75">
        <v>55724.57153391001</v>
      </c>
      <c r="P70" s="75">
        <v>0</v>
      </c>
      <c r="Q70" s="75">
        <v>122881.8753194029</v>
      </c>
      <c r="R70" s="75">
        <v>29385.9595468672</v>
      </c>
      <c r="S70" s="75">
        <f>D70*1.5*6</f>
        <v>45963</v>
      </c>
      <c r="T70" s="75">
        <f>SUM(E70:S70)</f>
        <v>491434.12914991885</v>
      </c>
      <c r="U70" s="75">
        <v>547929.5</v>
      </c>
      <c r="V70" s="75">
        <v>493638.76</v>
      </c>
      <c r="W70" s="75">
        <v>-28495.552502707957</v>
      </c>
      <c r="X70" s="77">
        <f t="shared" si="4"/>
        <v>-26290.9216526268</v>
      </c>
      <c r="Y70" s="5">
        <f t="shared" si="3"/>
        <v>66</v>
      </c>
    </row>
    <row r="71" spans="1:25" ht="12.75">
      <c r="A71" s="83">
        <f>A70+1</f>
        <v>67</v>
      </c>
      <c r="B71" s="70" t="s">
        <v>33</v>
      </c>
      <c r="C71" s="71" t="s">
        <v>76</v>
      </c>
      <c r="D71" s="79">
        <v>6291.3</v>
      </c>
      <c r="E71" s="75">
        <v>48568.83600000001</v>
      </c>
      <c r="F71" s="75">
        <v>69518.865</v>
      </c>
      <c r="G71" s="75"/>
      <c r="H71" s="75">
        <v>122920.73008924408</v>
      </c>
      <c r="I71" s="75">
        <v>17774.576923149798</v>
      </c>
      <c r="J71" s="75">
        <v>6585</v>
      </c>
      <c r="K71" s="75">
        <v>22957.35561655485</v>
      </c>
      <c r="L71" s="75">
        <v>513.4</v>
      </c>
      <c r="M71" s="75">
        <v>36662.47425345417</v>
      </c>
      <c r="N71" s="75">
        <v>0</v>
      </c>
      <c r="O71" s="75">
        <v>68646.954550869</v>
      </c>
      <c r="P71" s="75">
        <v>0</v>
      </c>
      <c r="Q71" s="75">
        <v>81140.53903935985</v>
      </c>
      <c r="R71" s="75">
        <v>36200.48703685248</v>
      </c>
      <c r="S71" s="75">
        <f>D71*1.5*6</f>
        <v>56621.700000000004</v>
      </c>
      <c r="T71" s="75">
        <f>SUM(E71:S71)</f>
        <v>568110.9185094843</v>
      </c>
      <c r="U71" s="75">
        <v>660838.03</v>
      </c>
      <c r="V71" s="75">
        <v>578055.01</v>
      </c>
      <c r="W71" s="75">
        <v>-177713.38535701716</v>
      </c>
      <c r="X71" s="77">
        <f t="shared" si="4"/>
        <v>-167769.29386650142</v>
      </c>
      <c r="Y71" s="5">
        <f>Y70+1</f>
        <v>67</v>
      </c>
    </row>
    <row r="72" spans="1:25" ht="12.75">
      <c r="A72" s="69"/>
      <c r="B72" s="70"/>
      <c r="C72" s="71"/>
      <c r="D72" s="79"/>
      <c r="E72" s="75"/>
      <c r="F72" s="75"/>
      <c r="G72" s="75"/>
      <c r="H72" s="75"/>
      <c r="I72" s="75"/>
      <c r="J72" s="78"/>
      <c r="K72" s="75"/>
      <c r="L72" s="75"/>
      <c r="M72" s="78"/>
      <c r="N72" s="75"/>
      <c r="O72" s="75"/>
      <c r="P72" s="75"/>
      <c r="Q72" s="78"/>
      <c r="R72" s="75"/>
      <c r="S72" s="75"/>
      <c r="T72" s="75"/>
      <c r="U72" s="75"/>
      <c r="V72" s="75"/>
      <c r="W72" s="75"/>
      <c r="X72" s="77"/>
      <c r="Y72" s="5"/>
    </row>
    <row r="73" spans="1:25" ht="12.75">
      <c r="A73" s="73"/>
      <c r="B73" s="73"/>
      <c r="C73" s="69"/>
      <c r="D73" s="74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2"/>
      <c r="Y73" s="2"/>
    </row>
    <row r="74" spans="1:25" ht="12.75">
      <c r="A74" s="73"/>
      <c r="B74" s="73" t="s">
        <v>65</v>
      </c>
      <c r="C74" s="69"/>
      <c r="D74" s="79">
        <f aca="true" t="shared" si="6" ref="D74:W74">SUM(D5:D73)</f>
        <v>367430.31000000023</v>
      </c>
      <c r="E74" s="75">
        <f t="shared" si="6"/>
        <v>2759817.6457</v>
      </c>
      <c r="F74" s="75">
        <f t="shared" si="6"/>
        <v>3913155.7683179523</v>
      </c>
      <c r="G74" s="75">
        <f t="shared" si="6"/>
        <v>835109.9946</v>
      </c>
      <c r="H74" s="75">
        <f t="shared" si="6"/>
        <v>11960144.64998347</v>
      </c>
      <c r="I74" s="75">
        <f t="shared" si="6"/>
        <v>962267.4595663163</v>
      </c>
      <c r="J74" s="75">
        <f t="shared" si="6"/>
        <v>739594.5800000001</v>
      </c>
      <c r="K74" s="75">
        <f t="shared" si="6"/>
        <v>1340776.6742916403</v>
      </c>
      <c r="L74" s="75">
        <f t="shared" si="6"/>
        <v>56858.95999999998</v>
      </c>
      <c r="M74" s="75">
        <f t="shared" si="6"/>
        <v>2144416.0739031183</v>
      </c>
      <c r="N74" s="75">
        <f t="shared" si="6"/>
        <v>782217.3400000001</v>
      </c>
      <c r="O74" s="75">
        <f t="shared" si="6"/>
        <v>4009182.806603041</v>
      </c>
      <c r="P74" s="75">
        <f t="shared" si="6"/>
        <v>33974.27999999999</v>
      </c>
      <c r="Q74" s="75">
        <f t="shared" si="6"/>
        <v>2415208.1579095502</v>
      </c>
      <c r="R74" s="75">
        <f t="shared" si="6"/>
        <v>2114214.2600260186</v>
      </c>
      <c r="S74" s="75">
        <f t="shared" si="6"/>
        <v>3306872.7900000014</v>
      </c>
      <c r="T74" s="75">
        <f t="shared" si="6"/>
        <v>37373811.44090111</v>
      </c>
      <c r="U74" s="75">
        <f t="shared" si="6"/>
        <v>37329032.409999974</v>
      </c>
      <c r="V74" s="75">
        <f t="shared" si="6"/>
        <v>32581100.269999996</v>
      </c>
      <c r="W74" s="75">
        <f t="shared" si="6"/>
        <v>-4684122.709202096</v>
      </c>
      <c r="X74" s="77">
        <f>SUM(X5:X73)</f>
        <v>-9476833.880103203</v>
      </c>
      <c r="Y74" s="2"/>
    </row>
    <row r="75" spans="20:24" ht="12.75">
      <c r="T75" s="82">
        <f>SUM(E74:S74)</f>
        <v>37373811.44090111</v>
      </c>
      <c r="X75" s="84">
        <f>V74-T75+W74</f>
        <v>-9476833.880103208</v>
      </c>
    </row>
    <row r="76" ht="12.75">
      <c r="X76" s="81"/>
    </row>
  </sheetData>
  <sheetProtection/>
  <printOptions/>
  <pageMargins left="0.11811023622047245" right="0.11811023622047245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2015-03-23T11:27:36Z</cp:lastPrinted>
  <dcterms:created xsi:type="dcterms:W3CDTF">1996-10-08T23:32:33Z</dcterms:created>
  <dcterms:modified xsi:type="dcterms:W3CDTF">2016-10-27T06:48:07Z</dcterms:modified>
  <cp:category/>
  <cp:version/>
  <cp:contentType/>
  <cp:contentStatus/>
</cp:coreProperties>
</file>